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WEBSITE\OMANA\پورتال وب1\"/>
    </mc:Choice>
  </mc:AlternateContent>
  <bookViews>
    <workbookView xWindow="0" yWindow="300" windowWidth="19440" windowHeight="11460" tabRatio="912" firstSheet="1" activeTab="1"/>
  </bookViews>
  <sheets>
    <sheet name="Sheet32" sheetId="172" state="hidden" r:id="rId1"/>
    <sheet name="شاخص" sheetId="178" r:id="rId2"/>
  </sheets>
  <definedNames>
    <definedName name="_xlnm.Print_Area" localSheetId="1">شاخص!$B$1:$H$84</definedName>
  </definedNames>
  <calcPr calcId="152511"/>
</workbook>
</file>

<file path=xl/calcChain.xml><?xml version="1.0" encoding="utf-8"?>
<calcChain xmlns="http://schemas.openxmlformats.org/spreadsheetml/2006/main">
  <c r="G46" i="178" l="1"/>
  <c r="G45" i="178"/>
  <c r="G49" i="178" l="1"/>
  <c r="G51" i="178" l="1"/>
  <c r="G40" i="178" l="1"/>
  <c r="G39" i="178"/>
  <c r="G33" i="178"/>
  <c r="G31" i="178"/>
  <c r="G30" i="178"/>
  <c r="G84" i="178"/>
  <c r="G83" i="178"/>
  <c r="G82" i="178"/>
  <c r="G81" i="178"/>
  <c r="G80" i="178"/>
  <c r="G79" i="178"/>
  <c r="G78" i="178"/>
  <c r="G36" i="178" l="1"/>
  <c r="G9" i="178"/>
  <c r="G77" i="178" l="1"/>
  <c r="G50" i="178" l="1"/>
  <c r="G53" i="178"/>
  <c r="G52" i="178"/>
  <c r="G72" i="178" l="1"/>
  <c r="G35" i="178" l="1"/>
  <c r="G34" i="178"/>
  <c r="G76" i="178"/>
  <c r="G75" i="178"/>
  <c r="G74" i="178"/>
  <c r="G64" i="178"/>
  <c r="G73" i="178"/>
  <c r="G62" i="178"/>
  <c r="G71" i="178"/>
  <c r="G70" i="178"/>
  <c r="G69" i="178"/>
  <c r="G68" i="178"/>
  <c r="G67" i="178"/>
  <c r="G63" i="178"/>
  <c r="G66" i="178"/>
  <c r="G65" i="178"/>
  <c r="G61" i="178"/>
  <c r="G60" i="178"/>
  <c r="G58" i="178"/>
  <c r="G57" i="178"/>
  <c r="G59" i="178"/>
  <c r="G56" i="178"/>
  <c r="G55" i="178"/>
  <c r="G54" i="178"/>
  <c r="G48" i="178"/>
  <c r="G44" i="178"/>
  <c r="G43" i="178"/>
  <c r="G42" i="178"/>
  <c r="G41" i="178"/>
  <c r="G32" i="178"/>
  <c r="G47" i="178"/>
  <c r="G29" i="178"/>
  <c r="G28" i="178"/>
  <c r="G27" i="178"/>
  <c r="G26" i="178"/>
  <c r="G25" i="178"/>
  <c r="G24" i="178"/>
  <c r="G21" i="178"/>
  <c r="G23" i="178"/>
  <c r="G20" i="178"/>
  <c r="G19" i="178"/>
  <c r="G18" i="178"/>
  <c r="G17" i="178"/>
  <c r="G22" i="178"/>
  <c r="G16" i="178"/>
  <c r="G15" i="178"/>
  <c r="G12" i="178"/>
  <c r="G14" i="178"/>
  <c r="G13" i="178"/>
  <c r="G11" i="178"/>
  <c r="G10" i="178"/>
  <c r="G8" i="178"/>
  <c r="G7" i="178"/>
  <c r="G6" i="178"/>
  <c r="G5" i="178"/>
  <c r="G4" i="178"/>
</calcChain>
</file>

<file path=xl/comments1.xml><?xml version="1.0" encoding="utf-8"?>
<comments xmlns="http://schemas.openxmlformats.org/spreadsheetml/2006/main">
  <authors>
    <author>vaav</author>
  </authors>
  <commentList>
    <comment ref="E51" authorId="0" shapeId="0">
      <text>
        <r>
          <rPr>
            <b/>
            <sz val="14"/>
            <color indexed="81"/>
            <rFont val="Tahoma"/>
            <family val="2"/>
          </rPr>
          <t>جمعیت استان بدون مراغه و سراب</t>
        </r>
      </text>
    </comment>
  </commentList>
</comments>
</file>

<file path=xl/sharedStrings.xml><?xml version="1.0" encoding="utf-8"?>
<sst xmlns="http://schemas.openxmlformats.org/spreadsheetml/2006/main" count="268" uniqueCount="197">
  <si>
    <t xml:space="preserve">ستون </t>
  </si>
  <si>
    <t>عنوان شاخص</t>
  </si>
  <si>
    <t>واحد  شاخص</t>
  </si>
  <si>
    <t>نحوه محاسبه شاخص</t>
  </si>
  <si>
    <t>یس</t>
  </si>
  <si>
    <t xml:space="preserve">ردیف </t>
  </si>
  <si>
    <t>درصد</t>
  </si>
  <si>
    <t>نسبت تعداد دانشجویان به اعضای هیات علمی</t>
  </si>
  <si>
    <t>نفر</t>
  </si>
  <si>
    <t>تعداد در هزار</t>
  </si>
  <si>
    <t>سرانه فضاي آموزشي</t>
  </si>
  <si>
    <t>متر مربع</t>
  </si>
  <si>
    <t>سرانه فضاي خوابگاه دانشجويي</t>
  </si>
  <si>
    <t>درصد دانشجویانی که از خوابگاه استفاده میکنند</t>
  </si>
  <si>
    <t>درصد پوشش خوابگاههاي مشاركتي و خودگردان</t>
  </si>
  <si>
    <t>سرانه فضاي اماكن ورزشي دانشجويان</t>
  </si>
  <si>
    <t>در صد پوشش مشاوره اي وسلامت روان دانشجويان به كل دانشجويان</t>
  </si>
  <si>
    <t xml:space="preserve">تعداد </t>
  </si>
  <si>
    <t>نسبت تعداد دانشجويان طب سنتي (مجموع تخصصي طب سنتي،تخصص داروسازي) به کل دانشجویان</t>
  </si>
  <si>
    <t>تعداد</t>
  </si>
  <si>
    <t>نسبت تعداد مقالات ايندكس شده در مجلات داخلي به كل تعداد پژوهشگر تطبيق يافته</t>
  </si>
  <si>
    <t>نسبت تعداد مقالات ايندكس شده درمجلات بين المللي (خارجی) به کل تعداد پژوهشگر تطبيق يافته</t>
  </si>
  <si>
    <t xml:space="preserve">نسبت تعداد پروژه های تحقيقاتي كاربردي پايان يافته كه در سطح ملي يا استاني مورد استفاده گرفته به کل پروژهای تحقیقاتی پایان یافته </t>
  </si>
  <si>
    <t>تعداد مقالات تخصصي در حوزه طب و داروسازي سنتي به كل مقالات</t>
  </si>
  <si>
    <t>تعداد پروژه هاي تحقيقاتي منجر به پتنت  وثبت مالكيت معنوي</t>
  </si>
  <si>
    <t>مرگ نوزادان</t>
  </si>
  <si>
    <t>مرگ كودكان زير یک سال</t>
  </si>
  <si>
    <t>مرگ كودكان زير پنج سال</t>
  </si>
  <si>
    <t>مرگ به علت سوانح و حوادث</t>
  </si>
  <si>
    <t>مرگ به علت بيماري قلبي و عروقي</t>
  </si>
  <si>
    <t>مرگ به علت سرطان</t>
  </si>
  <si>
    <t>زايمان به روش سزارين به كل زايمان ها</t>
  </si>
  <si>
    <t>ميزان شيوع ديابت در جمعيت  بالاي 30 سال روستايي</t>
  </si>
  <si>
    <t xml:space="preserve">متوسط اقامت بیمار </t>
  </si>
  <si>
    <t xml:space="preserve">روز </t>
  </si>
  <si>
    <t>ضریب اشغال تخت</t>
  </si>
  <si>
    <t xml:space="preserve">سرانه نیروی انسانی به تخت فعال </t>
  </si>
  <si>
    <t xml:space="preserve">سرانه نیروهای پیرا پزشکی به تخت فعال </t>
  </si>
  <si>
    <t>آمار پایگاههای اورژانس شهری  تأسیس شده در سال مربوطه</t>
  </si>
  <si>
    <t>واحد</t>
  </si>
  <si>
    <t>آمار پایگاههای اورژانس جاده ای  تأسیس شده در سال مربوطه</t>
  </si>
  <si>
    <t>درصد بيماران تعيين تكليف  شده ظرف 6 ساعت در اورژانس هاي بيمارستاني</t>
  </si>
  <si>
    <t xml:space="preserve">نسبت جمعیت به تعداد تخت هاي روان پزشكي </t>
  </si>
  <si>
    <t>نسبت پرستار به تخت موجود</t>
  </si>
  <si>
    <t>درصد نمونه های مردود شده در آزمایشگاه به کل نمونه های آزمایشگاه</t>
  </si>
  <si>
    <t>متوسط امتیاز ارزشیابی داروخانه های تحت نظارت دانشگاه</t>
  </si>
  <si>
    <t>امتیاز</t>
  </si>
  <si>
    <t>متوسط امتیاز ارزشیابی شرکتهای پخش دارویی تحت نظارت دانشگاه</t>
  </si>
  <si>
    <t>نسبت واحدهای بیمارستانی دارای حساب دارویی تفکیک شده به کل واحدها</t>
  </si>
  <si>
    <t>میانگین اقلام دارویی در نسخ</t>
  </si>
  <si>
    <t>میانگین کمبودهای دارویی ماهیانه</t>
  </si>
  <si>
    <t>درصد استفاده از نشانگر رنگی تغذیه ای بر روی محصولات مشمول در کارخانه های تولیدی تحت پوشش</t>
  </si>
  <si>
    <t>در صد روشهای آزمون اعتبار بخشی شده(validation)به کل روشهای آزمون مورد استفاده</t>
  </si>
  <si>
    <t>درصد موفقیت در اجرای برنامه های مهارت آزمایی(PT/CRM/RM)</t>
  </si>
  <si>
    <t>افزایش (کاهش) تعداد تيراژ نشريات دانشجويي</t>
  </si>
  <si>
    <t>تعداد شركت هاي دانش بنيان تأسیس یافته در سال مربوطه</t>
  </si>
  <si>
    <t xml:space="preserve">نسبت پرستار به تخت در بخش هاي ICU </t>
  </si>
  <si>
    <t xml:space="preserve">نسبت پرستار به ازای هر ده هزار نفر جمعيت تحت پوشش </t>
  </si>
  <si>
    <t xml:space="preserve">نفر </t>
  </si>
  <si>
    <t>نسبت نيروي غيرحرفه اي پرستاري به پرستار حرفه ای</t>
  </si>
  <si>
    <t xml:space="preserve">نسبت  پرستاران شركت كننده در دوره هاي آموزش مداوم به كل پرستاران </t>
  </si>
  <si>
    <t>نسبت تعداد واحدهایی که برنامه های پیش نیاز بهداشتی (PRP) ارزیابی شده اند به کل واحدهای تولیدی تحت نظر دانشگاه</t>
  </si>
  <si>
    <r>
      <t xml:space="preserve">نسبت تعداد واحدهای تولید کننده مواد خوراکی، آشامیدنی، آرایشی و بهداشتی با </t>
    </r>
    <r>
      <rPr>
        <u/>
        <sz val="13"/>
        <color rgb="FF000000"/>
        <rFont val="B Zar"/>
        <charset val="178"/>
      </rPr>
      <t>درجه ضعیف</t>
    </r>
    <r>
      <rPr>
        <sz val="13"/>
        <color rgb="FF000000"/>
        <rFont val="B Zar"/>
        <charset val="178"/>
      </rPr>
      <t xml:space="preserve"> PRP به تعداد کل واحدهای تولیدی تحت نظر دانشگاه</t>
    </r>
  </si>
  <si>
    <t>نسبت تعداد نمونه برداری و آزمایش مواد خوراکی، آشامیدنی، آرایشی و بهداشتی در سطح عرضه (PMS) به کل نمونه های تعیین شده در برنامه</t>
  </si>
  <si>
    <t xml:space="preserve"> پوشش حداقل دو بار مراقبت پس از زايمان</t>
  </si>
  <si>
    <t>پوشش خدمات هنگام ازدواج(سالیانه)</t>
  </si>
  <si>
    <t xml:space="preserve">نسبت پرستاران آموزش ديده دوره هاي كوتاه مدت حرفه اي شاغل در بخش هاي ويژه به كل پرستاران شاغل در بخش هاي ويژه </t>
  </si>
  <si>
    <t>عنوان معاونت</t>
  </si>
  <si>
    <t>آموزش</t>
  </si>
  <si>
    <t>دانشجویی</t>
  </si>
  <si>
    <t>پژوهش</t>
  </si>
  <si>
    <t>درمان</t>
  </si>
  <si>
    <t>پرستاری</t>
  </si>
  <si>
    <t>غذا و دارو</t>
  </si>
  <si>
    <t>طب سنتی</t>
  </si>
  <si>
    <t>نسبت بدهی دارو  و  ملزومات پزشکی کلیه  واحدهای  تحت پوشش  دانشگاه  در پایان سال  به  مجموع کل خریدهای دارو  و  ملزومات پزشکی  در  همان  سال ( میلیون ريال)</t>
  </si>
  <si>
    <t>متوسط تعدادبيمار  به  پرستار در هر روز در بخش اورژانس</t>
  </si>
  <si>
    <t>نسبت کل كادر پرستاري به تخت موجود</t>
  </si>
  <si>
    <t>سازمان اورژانس</t>
  </si>
  <si>
    <t>75درصد</t>
  </si>
  <si>
    <t>90 انتظار در صد</t>
  </si>
  <si>
    <t>4.6 به ازای هر تخت</t>
  </si>
  <si>
    <t>85 درصد</t>
  </si>
  <si>
    <t>2.5-3</t>
  </si>
  <si>
    <t>انتظار معاونت مربوطه</t>
  </si>
  <si>
    <t>در صد نیروهای ستادی به کل نیروها</t>
  </si>
  <si>
    <t>نسبت نیروی انسانی شاغل به پست های مصوب</t>
  </si>
  <si>
    <t>در صد نیروی انسانی قراردادی شاغل به کل نیروهای شاغل</t>
  </si>
  <si>
    <t>در صد نیروی انسانی شرکتی شاغل به کل نیروهای شاغل</t>
  </si>
  <si>
    <t>در صد سنجش اثر بخشی دوره های آموزشی</t>
  </si>
  <si>
    <t xml:space="preserve">توسعه </t>
  </si>
  <si>
    <t>100 درصد</t>
  </si>
  <si>
    <t xml:space="preserve"> تعداد عوارض ناخواسته دارویی واشتباهات دارو پزشکی گزارش شده به گروه   (َِADR) سازمان غذا ودارو </t>
  </si>
  <si>
    <t>درصد بیمارستانهایی که پروتکل های دارویی ابلاغ شده توسط سازمان غذا ودارو را اجرا می کنند .</t>
  </si>
  <si>
    <t>درصد اقدامات قانونی انجام شده در برابر موارد عدم انطباق یا تخلفات مشاهده شده مستند در بازرسیها</t>
  </si>
  <si>
    <t>درصد انطباق با الزامات GLP آزمایشگاهی (مدیریتی ، کیفی ، فنی ) به کل الزامات تعریف شده</t>
  </si>
  <si>
    <t>در ستون 2 مجموع امتیاز حاصل از الزامات مدیریتی + امتیاز حاصل از الزامات کیفی + امتیاز حاصل از الزامات فنی درج میگردد .در ستون 3کل امتیاز ( الزامات مدیریتی + الزامات کیفی + الزامات فنی )که برابر (110) است درج میگردد .در ستون 5 حاصل تقسیم رقم مندرج در ستون 2 بر ستون 3 درج میگردد . استاندارد مطلوب برای کلیه آزمایشگاه های کنترل غذا ودارو سطح یک ،دو ،سه وچهار حداقل 88 % قابل قبول می باشد .</t>
  </si>
  <si>
    <t>در صد نیروی انسانی طرحی وضریب کا شاغل به کل نیروهای شاغل</t>
  </si>
  <si>
    <t>میزان دانشجويان دوره تحصيلات تكميلي  به كل دانشجويان</t>
  </si>
  <si>
    <t>میزان دانشجويان خارجي به كل دانشجويان</t>
  </si>
  <si>
    <t>میزان جمع استاد و دانشيار به كل اعضاء هيات علمي</t>
  </si>
  <si>
    <t>میزان اعضاي هيات علمي تمام وقت جغرافيايي  به كل اعضاي هيات علمي</t>
  </si>
  <si>
    <t>میزان دانشجویانی که از برنامه های آموزش مجازی استفاده کرده اند به کل دانشجویان</t>
  </si>
  <si>
    <t xml:space="preserve">پوشش مراقبت دوران بارداری (حداقل یک بار  مراقبت در طول بارداری ) </t>
  </si>
  <si>
    <t>پوشش مراقبت پیش از بارداری (در حال حاضر اعداد این شاخص از سامانه سیب قابل احصا نمیباشد)</t>
  </si>
  <si>
    <t>درصد خانواده های کمتر از سه فرزند که دارای فرزند دو ساله بوده که مشاوره فرزندآوری شده اند(در حال حاضر اعداد این شاخص از سامانه سیب قابل احصا نمی باشد )</t>
  </si>
  <si>
    <t>در صد پوشش تمام خدمات ارزیابی دوره ای سلامت میانسالان به تفکیک زن ومرد (در حال حاضر اعداد این شاخص از سامانه سیب قابل احصا نمی باشد )</t>
  </si>
  <si>
    <t>نسبت تامین پزشک خانواده</t>
  </si>
  <si>
    <t>در ستون 2تعداد مادران کمتر از سه فرزند که سن آخرین فرزند وی 36-24 ماهه بوده (در آن سال) و درطی مدت يك سال حداقل يك بار در خصوص فرزندآوري مشاوره گرديده اند درج گردد.در ستون 3 تعداد مادران داراي كودك 36-24 ماهه (در آن سال) كه براي مراقبت مراجعه نموده و كمتر از سه فرزند داشته و منعي از نظر بارداري ندارند درج گردد.در ستون 5 حاصل تقسیم رقم مندرج در ستون 2 بر ستون 3 بصورت درصد درج میگردد.</t>
  </si>
  <si>
    <t>در ستون 2تعداد زنان ومردان میانسال (59-30 سال ) که خدمات ارزیابی دوره ای سلامت میانسالان (5خدمت مراقب سلامت) برای آنها انجام شده است .در ستون 3 تعداد زنان ومردان میانسال (59-30 سال ) ثبت نام شده در سامانه .در ستون 5 حاصل تقسیم رقم مندرج در ستون 2 بر ستون 3 بصورت درصد درج میگردد.</t>
  </si>
  <si>
    <t>میزان پوشش برنامه کشوری غربالگری کم کاری تیروئید نوزادان</t>
  </si>
  <si>
    <t>نسبت تعداد بیمار دیالیزی به تعداد تخت دیالیز دانشگاه /دانشکده علوم پزشکی</t>
  </si>
  <si>
    <t>بهداشت</t>
  </si>
  <si>
    <t>در ستون 2تعداد پزشکان شاغل در مراکز خدمات جامع سلامت مجری طرح پزشک خا نواده  .در ستون 3 تعداد کل پزشکان مورد انتظار بر اساس دستور العمل ابلاغی  .در ستون 5 حاصل تقسیم رقم مندرج در ستون 2 بر ستون 3  بصورت درصد درج میگردد.</t>
  </si>
  <si>
    <t>در ستون 2تعداد نوزادان غربالگری شده  .در ستون 3 تعداد نوزادان زنده متولد شده بر اساس آمار ثبت احوال .در ستون 5 حاصل تقسیم رقم مندرج در ستون 2 بر ستون 3  بصورت درصد درج میگردد.</t>
  </si>
  <si>
    <t>نسبت بیماران دریافت کننده از خدمت 247</t>
  </si>
  <si>
    <t>نسبت بیماران دریافت کننده از خدمت 724</t>
  </si>
  <si>
    <t>درصد بیماران خارج شده از اورژانس ظرف مدت 12 ساعت</t>
  </si>
  <si>
    <r>
      <t xml:space="preserve">در صد پوشش تمام خدمات ارزیابی دوره ای سلامت </t>
    </r>
    <r>
      <rPr>
        <u/>
        <sz val="14"/>
        <color rgb="FF000000"/>
        <rFont val="B Zar"/>
        <charset val="178"/>
      </rPr>
      <t xml:space="preserve">میانسالان زن </t>
    </r>
  </si>
  <si>
    <r>
      <t>در صد پوشش تمام خدمات ارزیابی دوره ای سلامت</t>
    </r>
    <r>
      <rPr>
        <u/>
        <sz val="14"/>
        <color rgb="FF000000"/>
        <rFont val="B Zar"/>
        <charset val="178"/>
      </rPr>
      <t xml:space="preserve"> میانسالان مرد </t>
    </r>
  </si>
  <si>
    <t>در ستون 2 این ردیف رقم مربوط به جمع كل دانشجویان کارشناسی ارشد و به بالا( اعم از روزانه، شبانه و بین الملل)در سال تحصیلی 1398 -  1399 درج شود. در ستون  3 رقم مربوط به کل دانشجویان( اعم از روزانه، شبانه و بین الملل)در همان سال تحصیلی درج شود  در ستون5 حاصل تقسیم رقم مندرج در ستون 2 به رقم ستون 3 به صورت درصد درج گردد.</t>
  </si>
  <si>
    <t>در ستون 2 این ردیف رقم مربوط به جمع كل دانشجویان خارجی(اعم از روزانه، شبانه و بین الملل)درسال تحصیلی 1398-  1399 درج شود. در ستون  3 رقم مربوط به کل دانشجویان (اعم از روزانه، شبانه و بین الملل) در همان سال تحصیلی درج شود.  در ستون5 حاصل تقسیم رقم مندرج در ستون 2 به رقم ستون 3 به صورت درصد درج گردد.</t>
  </si>
  <si>
    <t>در ستون 2 این ردیف رقم مربوط به جمع استاد و دانشیار(اعم از روزانه، شبانه و بین الملل)در سال تحصیلی  1398 -  1399 درج شود. در ستون  3 رقم مربوط به کل اعضای هیأت علمی اعم از استاد ، دانشیار ، استادیار و مربی(رسمی ،پیمانی،قراردادی،طرحی و.... )در همان سال تحصیلی درج شود.  در ستون5 حاصل تقسیم رقم مندرج در ستون 2 به رقم ستون 3 به صورت درصد درج گردد.</t>
  </si>
  <si>
    <t>در ستون 2 این ردیف رقم مربوط به تعداد كل دانشجویان ( اعم از روزانه، شبانه و بین الملل)در سال تحصیلی 1398 -  1399 درج شود. در ستون  3 رقم مربوط به تعدادکل اعضای هیات علمی (رسمی ،پیمانی،قراردادی،طرحی و.... )در همان سال تحصیلی درج شود . در ستون5 حاصل تقسیم رقم مندرج در ستون 2 به رقم ستون 3 به صورت نفر درج گردد.</t>
  </si>
  <si>
    <t>در ستون 2 این ردیف رقم مربوط به تعداد اعضای هیأت علمی تمام وقت جغرافیایی شامل دوره های روزانه، شبانه و بین الملل در سال1398 درج شود. در ستون  3 رقم مربوط به کل اعضای هیأت علمی اعم از روزانه ، شبانه و بین الملل (رسمی ،پیمانی،قراردادی،طرحی و.... )در سال تحصیلی  1398 -  1399 درج شود .  در ستون 5 حاصل تقسیم رقم مندرج در ستون 2 به رقم ستون 3  به صورت در صد درج گردد.</t>
  </si>
  <si>
    <t>در ستون 2 این ردیف  مربوط به تعداد دانشجویانی که از برنامه های آموزش مجازی استفاده کرده اند در سال1398 درج شود.. در ستون  3 رقم مربوط به کل دانشجویان در سال تحصیلی  1398 -  1399 درج شود .  در ستون 5 حاصل تقسیم رقم مندرج در ستون 2 به رقم ستون 3  به صورت در صد درج گردد.</t>
  </si>
  <si>
    <t>در ستون 2 این ردیف رقم مربوط به مساحت کل فضاهای آموزشی اعم از کلاسهای درس، سالن اجتماعات، آزمایشگاهها و سالن تشریح و غیره (بجز فضاهای درمانی*)  درسال1398درج شود. در ستون  3 رقم مربوط به کل دانشجویان اعم از روزانه، شبانه و بین الملل سال تحصیلی  1398 -  1399 درج شود.  در ستون5 حاصل تقسیم رقم مندرج در ستون 2 به رقم ستون 3 به صورت متر مربع درج گردد.منظور از فضاي درماني شامل بخش هاي درماني بيمارستاني يا كلينيكي مي باشد كه در آنها صرفاً خدمات درماني ارائه مي گردد ، از جمله بخش ها ، راديولوژي هاي بيمارستاني ، آزمايشگاههاي بيمارستاني و....</t>
  </si>
  <si>
    <t>در ستون 2 این ردیف رقم مربوط به مساحت کل فضاهای خوابگاهی تحت هر عنوان اعم از ملکی، استیجاری، خصوصی و مشارکتی درسال1398 درج شود. در ستون  3 رقم مربوط به کل دانشجویان اعم از روزانه، شبانه و بین الملل سال تحصیلی  1398 -  1399 درج شود.  در ستون5 حاصل تقسیم رقم مندرج در ستون 2 به رقم ستون 3 به صورت متر مربع درج گردد.</t>
  </si>
  <si>
    <t>در ستون 2 این ردیف رقم مربوط به مساحت کل فضاهای ورزشی در سال1398 تحت هر عنوان اعم از ملکی، استجاری، خصوصی و مشارکتی (سرپوشیده وسر باز) درج شود. در ستون  3 رقم مربوط به کل دانشجویان اعم از روزانه، شبانه و بین الملل سال تحصیلی1398 -  1399   درج شود.  در ستون5 حاصل تقسیم رقم مندرج در ستون 2 به رقم ستون 3 به صورت متر مربع درج گردد.</t>
  </si>
  <si>
    <t>در ستون 2 این ردیف رقم مربوط به تعداد دانشجویانی که از خوابگاه درسال1398 استفاده میکنند( کل فضاهای خوابگاهی تحت هر عنوان اعم از ملکی، استیجاری، خصوصی و مشارکتی). در ستون  3 رقم مربوط به کل دانشجویان متقاضی خوابگاه اعم از روزانه، شبانه و بین الملل سال تحصیلی  1398 -  1399 درج شود.  در ستون5 حاصل تقسیم رقم مندرج در ستون 2 به رقم ستون 3 به صورت درصد درج گردد</t>
  </si>
  <si>
    <t>در ستون 2 تعداد دانشجويان استفاده كننده از خوابگاههاي مشاركتي و خودگردان  در سال 1398 درج گردد .درستون 3تعداد كل دانشجويان  استفاده کننده ازخوابگاه درسال1398 درج گردد. در ستون 5 حاصل تقسيم  ستون 2  به ستون 3 به صورت درصد درج گردد.</t>
  </si>
  <si>
    <t xml:space="preserve">در ستون 2 تعداد دانشجويان ورودی سال 1398كه تحت پوشش مشاوره اي و سلامت  روان در طول سال 1398 قرار گرفته اند اعم از روزانه ، شبانه و بين الملل درج گردد .در ستون 3 تعداد كل دانشجويان ورودی در سال 1398 اعم از روزانه ، شبانه ، بين الملل ، درج گردد . در ستون 5 حاصل تقسيم رقم مندرج در ستون 2 به رقم ستون 3 به صورت درصد درج گردد. </t>
  </si>
  <si>
    <t>در ستون 2 رقم مربوط به تعداد مقالات ايندكس شده در مجلات داخلي در سال1398 درج گردد. در ستون 3 تعداد پژوهشگر تطبيق يافته درهمان سال  درج گردد. در ستون پنجم حاصل تقسیم رقم مندرج در ستون 2 به رقم مندرج درستون 3 به صورت تعداد درج گردد. (توضیح: پژوهشگر تطبیق یافته برابر است با یک دوم دانشجویان پی اچ دی و دستیاران فوق تخصصی + یک سوم تعداد دستیاران تخصصی + یک سوم دانشجویان کارشناسی ارشد+ یک دوازدهم دانشجویان دکترای عمومی+ یک سوم اعضای هیأت علمی آموزشی + کل اعضای هیأت علمی پژوهشی + تعداد کل محققین غیر هیأت علمی مراکز تحقیقاتی)</t>
  </si>
  <si>
    <t>در ستون 2 رقم مربوط به تعداد مقالات ايندكس شده در مجلات خارجی در سال 1398 درج گردد. در ستون 3 تعداد پژوهشگر تطبيق يافته در همان سال درج گردد. در ستون پنجم حاصل تقسیم رقم مندرج در ستون 2 به رقم مندرج درستون 3 به صورت تعداد درج گردد.</t>
  </si>
  <si>
    <t>در ستون 2 تعداد پروژه تحقيقاتي كاربردي پايان يافته در سال 1398 كه در سطح ملي يا استاني مورد استفاده قرار گرفته است، درج گردد. در ستون 3 تعداد کل پروژه تحقيقاتي پایان یافته در سال 1398  درج گردد. در ستون پنجم حاصل تقسیم رقم مندرج در ستون 2 به رقم مندرج درستون 3 به صورت درصد درج گردد.</t>
  </si>
  <si>
    <t>در ستون 2 این ردیف رقم مربوط به تعداد پروژه هاي تحقيقاتي که در اول سال1398 دارای پتنت  وثبت مالكيت معنوي بوده اند درج شود. در ستون 3 رقم مربوط به تعداد پروژه هاي تحقيقاتي که در طی همان سال موفق به دریافت پتنت  وثبت مالكيت معنوي شده اند، درج شود.  در ستون5 حاصل جمع رقم مندرج در ستون 2 به رقم ستون 3 به صورت تعداد درج گردد.</t>
  </si>
  <si>
    <t>در ستون 2 این ردیف رقم مربوط به جمع دانشجویان طب سنتی (مجموع تخصصي طب سنتي، تخصصی داروسازي،تاریخ طب سنتی)   سال تحصیلی 1398 -  1399 درج شود. در ستون  3 رقم مربوط به کل دانشجویان اعم از روزانه، شبانه و بین الملل همان سال تحصیلی درج شود  در ستون5 حاصل تقسیم رقم مندرج در ستون 2 به رقم ستون 3 به صورت درصد درج گردد.</t>
  </si>
  <si>
    <t>در ستون 2 این ردیف رقم مربوط به تعداد مقالات تخصصي در حوزه طب و داروسازي سنتي در سال 1398 درج شود. در ستون  3 رقم مربوط به تعداد کل مقالات در همان سال درج شود . در ستون5 حاصل تقسیم رقم مندرج در ستون 2 به رقم ستون 3 به صورت درصد درج گردد</t>
  </si>
  <si>
    <t>در ستون 2 این ردیف رقم مربوط به تعداد نوزادانی که طی سال  1398در مدت صفر تا 28 روز پس از تولد فوت نموده اند ، درج شود. در ستون  3 رقم مربوط به کل کودکانی که  در طول همان سال  زنده متولد شده اند درج شود.  در ستون5 حاصل تقسیم رقم مندرج در ستون 2 به رقم ستون 3  ضربدر هزاربه صورت در هزار درج گردد .</t>
  </si>
  <si>
    <t>در ستون 2 این ردیف رقم مربوط به تعداد شیرخوارانی که طی سال  1398تا رسیدن به پایان سن یک سالگی فوت نموده اند، درج شود. در ستون  3 رقم مربوط به کل کودکانی که  در طول همان سال  زنده متولد شده اند درج شود.درستون5 حاصل تقسیم رقم مندرج درستون 2 به رقم ستون 3  ضربدرهزاربه صورت تعداد درهزار درج گردد .</t>
  </si>
  <si>
    <t>در ستون 2 این ردیف رقم مربوط به تعداد کودکانی که طی سال  1398تا رسیدن به پایان سن پنج سالگی (4 سال و یازده ماه و بیست و نه روز)  فوت نموده اند، درج شود. در ستون  3 رقم مربوط به کل کودکانی که  در طول سال مزبور زنده متولد شده اند، درج شود.  در ستون5 حاصل تقسیم رقم مندرج در ستون 2 به رقم ستون 3  ضربدر هزاربه صورت تعداد درهزار درج گردد.</t>
  </si>
  <si>
    <t>در ستون 2 تعداد کل فوت شدگان ناشی از هر نوع سانحه و حادثه اعم از جاده ای و غیر آن در سال 1398درج شود. در ستون 3 آمار کلیه فوت شدگان در سال 1398  درج شود. در ستون پنجم حاصل تقسیم رقم مندرج در ستون 2 به رقم مندرج درستون 3 به صورت در صد درج گردد.</t>
  </si>
  <si>
    <t>در ستون 2 تعداد کل فوت شدگان ناشی از بیماریهای قلبی عروقی در سال 1398درج شود. در ستون 3 آمار کلیه فوت شدگان در سال 1398 درج شود. در ستون پنجم حاصل تقسیم رقم مندرج در ستون 2 به رقم مندرج درستون 3 به صورت در صد درج گردد.</t>
  </si>
  <si>
    <t>در ستون 2 تعداد کل فوت شدگان ناشی از بیماریهای سرطانی در سال 1398درج شود. در ستون 3 آمار کلیه فوت شدگان در سال 1398  درج شود. در ستون پنجم حاصل تقسیم رقم مندرج در ستون 2 به رقم مندرج درستون 3 به صورت در صد درج گردد.</t>
  </si>
  <si>
    <t>در ستون 2تعداد زنان زایما ن کرده ای که حداقل یک بار در دوران بارداری در یک مقطع زمانی در سال 1398 مشخص مراقبت شده  انددرج گردد.در ستون 3تعداد کل زنان زايمان كرده در همان مقطع زمانی در سال 1398 درج گردد.در ستون 5 حاصل تقسیم رقم مندرج در ستون 2 بر ستون 3 درج میگردد.</t>
  </si>
  <si>
    <t>در ستون 2تعداد زنان زایمان کرده ای که پیش از بارداری در یک مقطع زمانی مشخص در سال 1398مراقبت شده انددرج گردد.در ستون 3تعداد کل زنان زايمان كرده در همان مقطع زمانی در سال 1398درج گردد.در ستون 5 حاصل تقسیم رقم مندرج در ستون 2 بر ستون 3  درج میگردد.</t>
  </si>
  <si>
    <t>در ستون 2 تعداد بيماران ديابتيك بالاي سن 30 سال جمعیت روستایی در سال  1398درج گردد .در ستون 3 كل جمعيت روستايي بالاي 30 سال در همان سال درج گردد .در ستون 5 حاصل تقسيم رقم مندرج در ستون 2  به رقم ستون 3 به صورت درصد درج گردد .</t>
  </si>
  <si>
    <t>در ستون 2تعداد زنان زايمان کرده که حداقل 2 بار مراقبت پس از زایمان (مراقبت دوم وسوم)در یک مقطع زمانی در سال 1398داشته اند درج گردد.در ستون 3 تعداد کل زنان زايمان كرده در همان مقطع زمانی درسال 1398درج گردد.در ستون 5 حاصل تقسیم رقم مندرج در ستون 2 بر ستون 3 درج میگردد.</t>
  </si>
  <si>
    <t>در شش ماهه اول سال 1398 حدود 53 درصد</t>
  </si>
  <si>
    <t>در ستون 2تعداد زوجین آموزش دیده در کلاس های هنگام ازدواج دانشگاه/دانشکده ( تک شهرستانی یا چند شهرستانی) در سال 1398درج گردد. درستون 3 تعدادزوجین بر اساس اطلاعات مزدوجین ثبت احوال در همان سال درج گردد.در ستون 5 حاصل تقسیم رقم مندرج در ستون 2 بر ستون 3 بصورت درصد درج میگردد.</t>
  </si>
  <si>
    <t>در ستون 2 این ردیف کل روز های بستری بیماران بستری شده در سال 1398 درج شود. در ستون 3 این ردیف آمار نفرات بستری شده که بیش از 6 ساعت در بیمارستانهای وابسته به آن دانشگاه در سال 1398 بستری شده اند، درج گردد. در ستون 5 حاصل تقسیم رقم مندرج در ستون 2 به رقم مندرج در ستون 3 همین ردیف به صورت روز درج شود. توضیح : (بستری بیش از 6 ساعت،  یک روز حساب می شود)</t>
  </si>
  <si>
    <t xml:space="preserve">در ستون 2 این ردیف کل روز های بستری بیماران بستری شده در سال 1398 درج شود. در ستون 3 این ردیف آمار تختهای  فعال  بیمارستانهای وابسته به آن دانشگاه در سال 1398درج گردد.  ستون 5 حاصل کسری است که صورت آن روز بستری (عدد مندرج در ستون 2)  و مخرج آن حاصلضرب تعداد تختهای فعال (عدد مندرج در ستون 3) در رقم 365 روز می باشد. </t>
  </si>
  <si>
    <t xml:space="preserve">در ستون 2 این ردیف کل نیروهای انسانی که در هر پست و با هر نوع رابطه استخدامی در آخر سال 1398 در بیمارستانهای دانشگاهی مشغول به کار بودند، درج شود. در ستون 3 این ردیف آمار تختهای  فعال  بیمارستانهای وابسته به آن دانشگاه در آخر سال  1398 درج گردد.  ستون 5 حاصل تقسیم رقم مندرج در ستون 2  به رقم مندرج در ستون 3 می باشد. </t>
  </si>
  <si>
    <t xml:space="preserve">در ستون 2 این ردیف کل نیروهای پیرا پزشکی( از جمله رادیولوژی، آزمایشگاه، فیزیوتراپی و ...... )  بجز پزشکان وکادر پرستاری (پرستار، اتاق عمل، هوشبری، بهیار و کمک بهیار) که در هر پست و با هر نوع رابطه استخدامی در آخر سال 1398 در بیمارستانهای دانشگاهی مشغول به کار بودند، درج شود. در ستون 3 این ردیف آمار تختهای  فعال  بیمارستانهای وابسته به آن دانشگاه در آخر سال 1398  درج گردد.  ستون 5 حاصل تقسیم رقم مندرج در ستون 2  به رقم مندرج در ستون 3 می باشد. </t>
  </si>
  <si>
    <t xml:space="preserve">در ستون 2 تعداد بیماران دریافت کننده خدمات آنژیو پلاستی اولیه (ppci)در سال 1398درج گردد و در ستون 3 تعدادکل بیماران حاد سکته  قلبی  مراجعه کننده در همانسال درج گردد در ستون 5حاصل تقسیم رقم مندرج در ستون 2  به رقم مندرج در ستون 3 می باشد . </t>
  </si>
  <si>
    <t xml:space="preserve">در ستون 2تعداد بیماران دریافت کننده از مواد ترومبولیتیک  در سال 1398درج گرددو در ستون 3 تعدادکل بیماران استروک ایسکمیک در همانسال درج گردد در ستون 5حاصل تقسیم رقم مندرج در ستون 2  به رقم مندرج در ستون 3 می باشد . </t>
  </si>
  <si>
    <t>در ستون 2 تعداد زایمانهایی که به روش سزارین در سال1398 انجام شده است درج شود. در ستون 3 آمار کلیه زایمانها ،در سال 1398 درج شود. در ستون پنجم حاصل تقسیم رقم مندرج در ستون 2 به رقم مندرج درستون 3 به صورت در صد درج گردد.</t>
  </si>
  <si>
    <t>درستون 2 تعداد بيماران تعيين تكليف شده ظرف 6 ساعت در سال 1398 درج گردد .در ستون 3 تعداد كل بيماران مراجعه كننده به اورژانس بيمارستاني در سال  1398درج گردد. در ستون 5 حاصل تقسيم ستون2 به ستون 3 به صورت درصد درج مي گردد .</t>
  </si>
  <si>
    <t>در ستون 2تعداد کل بیماران دیالیز در سال 1398 درج گردد در ستون 3 تعداد کل تخت های فعال دیالیزدر همانسال درج گردد در ستون 5 حاصل تقسيم ستون2 به ستون 3 به صورت نفر درج مي گردد .</t>
  </si>
  <si>
    <t>در ستون 2تعداد بیماران بستری خارج شده از اورژانس طی 12 ساعت در یک بازه زمانی در سال 1398درج گردد و در ستون 3  تعداد کل بیماران بستری در اورژانس در همانسال  درج گردد در ستون 5 حاصل تقسيم ستون2 به ستون 3 به صورت درصد درج مي گردد .</t>
  </si>
  <si>
    <t xml:space="preserve">در ستون 2 اين رديف تعداد كل جمعيت تحت پوشش دانشگاه در سال  1398درج شود . در ستون 3   تعداد تخت هاي روانپزشكي  درسال 1398درج شود . در ستون 5 حاصل تقسیم رقم مندرج در ستون 2 به رقم ستون 3به صورت نفر درج گردد. </t>
  </si>
  <si>
    <t>در ستون 2 تعداد كل كادر پرستاري شامل پرستار(كاردان، كارشناس و بالاترپرستاري)، تکنیسین /كاردان/كارشناس وبالاتراتاق عمل و هوشبري،بهيار، كمك پرستار/کمک بهيار شاغل در بيمارستانهاي دانشگاهي با هر نوع رابطه استخدامي تمام وقت، در آخر سال 1398 درج شود. در ستون 3 تعداد كل تخت هاي موجود( تخت هاي فعال ، ستاره دارو سایر) بيمارستانهاي وابسته به آن دانشگاه در آخر سال 1398 درج شود. در ستون 5 حاصل تقسيم رقم مندرج در ستون 2 به رقم مندرج در ستون 3 به صورت نفر درج گردد.</t>
  </si>
  <si>
    <t>در ستون 2 تعداد كل پرستاران( کاردان ،كارشناس و بالاترپرستاري) شاغل در بيمارستانهاي دانشگاهي با هر نوع رابطه استخدامي تمام وقت، در آخر سال 1398 درج شود. در ستون 3 تعداد تخت هاي موجود (تخت هاي فعال ، ستاره داروسایر) بيمارستانهاي وابسته به آن دانشگاه در آخر سال 1398 درج شود. در ستون 5 حاصل تقسيم رقم مندرج در ستون 2 به رقم مندرج در ستون 3 به صورت نفر درج گردد.</t>
  </si>
  <si>
    <t>در ستون 2 تعداد كل پرستاران(کاردان، كارشناس و بالاترپرستاري)  شاغل در انواع بخش های آی سی یو  (   ICU،NICU ،BICU ،PICU جنرال، داخلي و...) بيمارستانهاي دانشگاهي با هر نوع رابطه استخدامي تمام وقت، در آخر سال 1398 درج شود. در ستون 3 تعداد كل تخت هاي موجود در انواع بخش هاي ICU بيمارستانهاي وابسته به آن دانشگاه در آخر سال 1398 درج شود. در ستون 5 حاصل تقسيم رقم مندرج در ستون 2 به رقم مندرج در ستون 3 به صورت نفر درج گردد.</t>
  </si>
  <si>
    <t>در ستون 2 تعداد كل مراجعين به واحد/بخش هاي اورژانس بيمارستانهاي وابسته به آن دانشگاه اعم از سرپايي، تحت نظر و ... در طی سال 1398 درج شود. در ستون 3 تعداد كل پرستاران  (كاردان، كارشناس و بالاترپرستاري) شاغل درواحد/بخش هاي اورژانس بيمارستانهاي دانشگاهي با هر پست و يا هر نوع رابطه استخدامي تمام وقت در سال 1398 درج شود. در ستون 5 حاصل تقسيم رقم مندرج در ستون 2  به رقم مندرج در ستون 3 تقسیم بر 365 روز سال  به صورت نفر روز درج گردد.</t>
  </si>
  <si>
    <t>در ستون 2 تعداد كل نيروهاي غير حرفه اي پرستاري( بهيار/كمك بهيار/كمك پرستار) شاغل در بيمارستانهاي دانشگاهي با هر نوع رابطه استخدامي تمام وقت، در آخر سال 1398 درج شود. در ستون 3 تعداد كل پرستاران حرفه اي (كارشناس و بالاترپرستاري) شاغل در بيمارستانهاي دانشگاهي با هر نوع رابطه استخدامي تمام وقت، در آخر سال 1398 درج شود. در ستون 5  رقم مندرج در ستون 2  تقسيم بر رقم مندرج در ستون 3 به صورت درصد درج گردد.</t>
  </si>
  <si>
    <t xml:space="preserve">در ستون 2 تعداد پرستاران (كاردان، كارشناس و بالاترپرستاري)  شاغل در تمامی مراکز بهداشتی درمانی دولتی و غیر دولتی( خصوصی، خیریه، تامین اجتماعی، نیروهای مسلح و...) تحت پوشش دانشگاه در سال 1398 درج شود. در ستون 3 تعداد كل جمعيت تحت پوشش دانشگاه در سال 1398 درج گردد. در ستون 5 حاصل ضرب رقم مندرج در ستون 2 در ده هزار تقسیم بر رقم مندرج در ستون 3 به صورت نفر درج  گردد. </t>
  </si>
  <si>
    <t>در ستون 2 تعداد پرستاران (كاردان، كارشناس و بالاترپرستاري) شاغل در بخشهاي ويژه (دياليز، CCU و انواع بخش  ICU) بيمارستانهاي دانشگاهي  كه داراي مدرك دوره آموزشي كوتاه مدت حرفه اي مرتبط مي باشند با هر نوع رابطه استخدامي تمام وقت، در آخر سال 1398 درج شود. در ستون 3 تعداد كل پرستاران (كاردان، كارشناس و بالاترپرستاري) شاغل در بخشهاي ويژه بيمارستانهاي دانشگاهي با هر نوع رابطه استخدامي تمام وقت، در آخر سال 1398 درج شود. در ستون 5  رقم مندرج در ستون 2   تقسيم بر رقم مندرج در ستون 3 به صورت درصد درج گردد.</t>
  </si>
  <si>
    <t>در ستون 2 تعداد پرستاران (كاردان، كارشناس و بالاترپرستاري)  شاغل در بيمارستانهاي دانشگاهي  با هر نوع رابطه استخدامي تمام وقت، در آخر سال1398كه 25 امتياز آموزش مداوم را در همانسال به طور كامل كسب كرده اند درج شود. در ستون 3 تعداد كل پرستاران (كاردان، كارشناس و بالاترپرستاري) شاغل در بيمارستانهاي دانشگاهي با هر نوع رابطه استخدامي تمام وقت، در آخر سال 1398 درج شود. در ستون 5  رقم مندرج در ستون 2  تقسيم بر رقم مندرج در ستون 3 به صورت درصد درج گردد.</t>
  </si>
  <si>
    <t>در ستون 2 این ردیف رقم تعداد کل اقلام دارویی شمارش شده در سال 1398 درج میشود و در ستون 3 تعداد کل نسخ بررسی شده در همان سال درج میشود. میانگین تعداد اقلام دارویی در هر نسخه حاصل تقسیم ستون 2 به ستون 3 به صورت تعداد میباشد. هدف کشوری دستیابی به میانگین تعداد کمتر از 2.51 قلم دارو در هر نسخه در سطح یک ،2.67 قلم دارو در هر نسخه در سطح دو ، 2.76 قلم دارو در هر نسخه در سطح سه و 2.98 قلم دارو در هرنسخه در سطح 4 میباشد.</t>
  </si>
  <si>
    <t>این شاخص نشان دهنده نسبت تعداد نمونه های PMS  به کل نمونه های تعیین شده در برنامه می باشد. دانشگاه موظف است تعداد کل نمونه های تعیین شده را بر اساس ابلاغیه اداره نظارت بر غذا جمع اوری و آزمایش نماید و گزارش آن را براساس دستورالعمل ابلاغی به سازمان غذا و دارو ارسال نماید. هدف دانشگاه دستیابی به شاخص 99.5 % در سطح یک ،99% در سطح دو ،97% در سطح سه و90%در سطح چهار  میباشد.   در ستون2 تعداد PMS انجام شده در سال1398 و  در ستون 3 تعداد کل انواع نمونه های تعیین شده در برنامه  در همان سال درج  گردد. در ستون 5 حاصل تقسیم رقم ستون 2 به رقم ستون 3 به صورت درصد درج می گردد.</t>
  </si>
  <si>
    <t>تعداد گزارش ADR به نسبت پزشکان هر دانشگاه نشاندهنده فعالیت دانشگاه در حوزه نظارت و کنترل کیفیت دارو میباشد. هرچه عدد گزارش در یک دانشگاه بالاتر باشد ضمن اینکه سازمان را در اقدامات نظارتی خود کمک بیشتری میکند، نشاندهنده فعالیت بیشتر دانشگاه برای معرفی و اجرای این برنامه میباشد. برای محاسبه شاخص در ستون2 تعداد گزارشهای ثبت شده ADR  در سال1398و  در ستون 3 تعداد کل پزشکان حوزه دانشگاه  در همان سال درج  گردد. در ستون 5 حاصل تقسیم رقم ستون 2 به رقم ستون 3 به صورت تعداد درج می گردد..هدف دانشگاه/دانشکده دستیابی به شاخص 500 عدد در سطح یک ،260 عدد در سطح دو ،160 عدد در سطح سه ، 60 عدد در سطحچهار میباشد .</t>
  </si>
  <si>
    <t>این شاخص نسبت تعداد واحدهایی که امتیاز PRP آنها در سال تعیین شده است را مشخص میکند. هدف دسترسی به شاخص 100% است یعنی دانشگاه موظف است کلیه واحدهای تولیدی غذایی، آشامیدنی، آرایشی و بهداشتی تحت پوشش خود را حداقل سالی یکبار از نظر امتیاز PRP امشخص نماید.  در ستون2 تعداد واحدهای ارزیابی شده در سال 1398و در ستون 3 تعداد کل واحدهای تولیدی تحت پوشش در همان سال درج  گردد. در ستون 5 حاصل تقسیم رقم ستون 2 به رقم ستون 3 به صورت درصد درج می گردد.</t>
  </si>
  <si>
    <t>این شاخص نشان دهنده نسبت تعداد واحدهای با امتیاز PRP کمتر از 140  به کل واحدهای تولیدی تحت نظارت دانشگاه می باشد.شاخص هدف برای دانشگاههای سطح 1 حداکثر 10% و برای دانشگاههای سطح 2 و 3 حداکثر 20% میباشد. . در ستون2 تعداد واحدهای با امتیاز PRP کمتر از 140 در سال 1398 و  در ستون 3 تعداد کل واحدهای تولیدی تحت پوشش در همان سال درج  گردد. در ستون 5 حاصل تقسیم رقم ستون 2 به رقم ستون 3 به صورت درصد درج می گردد.</t>
  </si>
  <si>
    <t>این شاخص نشان دهنده نسبت تعداد کل نمونه هایی که در آزمایشگاه مردود اعلام شده اند به کل نمونه هایی که در آزمایشگاه تست شده اند را نشان می دهد (این شاخص فعلا هدف کشوری ندارد چون هنوز وضعیت استانی و کشوری تعیین نشده است).  در ستون2 تعداد نمونه هایی که در آزمایشگاه  در سال 1398مردود اعلام شده اند و  در ستون 3 تعداد کل نمونه هایی که در همان سال در آزمایشگاه ارزیابی شده اند درج  گردد. در ستون 5 حاصل تقسیم رقم ستون 2 به رقم ستون 3 به صورت درصد درج می گردد.</t>
  </si>
  <si>
    <t>در ستون 2 مجموع امتیاز ارزشیابی داروخانه های تحت نظارت دانشگاه در سال 1398درج میشود و در ستون 3 تعداد کل داروخانه های تحت نظارت در همان سال درج میشود (مطابق بخشنامه 655/152152013/د سازمان غذا و دارو).  در ستون 5 حاصل تقسیم رقم ستون 2 به رقم ستون 3 به صورت امتیاز درج گردد. هدف کشوری دستیابی به امتیاز حداقل 870 میباشد.</t>
  </si>
  <si>
    <t>در ستون 2 مجموع امتیاز ارزشیابی مراکز توزیع داروی تحت نظارت دانشگاه در سال 1398درج میشود و در ستون 3 تعداد کل مراکز توزیع تحت نظارت در همان سال درج میشود (مطابق بخشنامه 655/43033/د سازمان غذا و دارو).  در ستون 5 حاصل تقسیم رقم ستون 2به رقم ستون 3 به صورت امتیاز درج گردد. هدف کشوری دستیابی به امتیاز حداقل 725 میباشد.</t>
  </si>
  <si>
    <t>در ستون 2 تعداد واحدهایی که حساب دارو و ملزومات دارویی آنها تا پایان سال 1398تفکیک شده است درج و در ستون 3 تعداد کل واحدهای بیمارستانی دانشگاه در همان سال درج شود. در ستون 5 حاصل تقسیم ستون 2  به رقم ستون 3 به صورت درصد درج گردد.. هدف، دستیابی به شاخص 100% است</t>
  </si>
  <si>
    <t>در ستون 2 مبلغ کل بدهی دارویی و ملزومات پزشکی دانشگاه در پایان سال 1398درج گردد . در ستون 3 مبلغ کل خرید دارو و ملزومات پزشکی خریداری شده توسط واحدهای تحت پوشش دانشگاه در طول همان سال درج گردد. در ستون 5 حاصل تقسیم رقم ستون  2 به رقم ستون 3 بصورت درصد درج گردد.</t>
  </si>
  <si>
    <t>در ستون 2 بیمارستانهایی که در سال 1398پروتکل های دارویی را اجرا میکنند درج شود ودر ستون 3 کل بیمارستان های دانشگاه در همان سال درج گردد . ستون 5  از تقسیم رقم ستون 2 به رقم ستون 3 به صورت درصد حاصل می شود .هدف کشوری دستیابی به 90% در سطح یک ودو ،50%در سطح سه وچهار می باشد .</t>
  </si>
  <si>
    <t>مجموع تعداد کل کمبودهای دارویی گزارش شده در طول سال1398 در ستون 2 درج میشود. در ستون 3 تعداد ماههایی که گزارش کمبود صورت گرفته است در همان سال درج میشود. شاخص تعداد کمبود دارویی ماهیانه حاصل تقسیم عدد ستون 2 به عدد ستون 3  به صورت تعداد میباشد. دانشگاهها موظف هستند که هر ماه وضعیت دارویی حوزه تحت پوشش خود را از نظر کمبود دارویی بررسی و تعداد اقلام دارویی کمبود را به سازمان گزارش نمایند. هدف کشوری دستیابی به عدد کمبود دارویی ماهیانه حداکثر 25 قلم میباشد</t>
  </si>
  <si>
    <t>در ستون 2این ردیف تعداد محصولات تولیدی تحت پوشش که بر روی برچسب آنها نشانگر رنگی تغذیه ای تا پایان سال 1398 درج شده است .در ستون 3 این ردیف تعداد کل محصولات تحت پوشش در همان سال درج میگردد .در ستون 5 حاصل تقسیم رقم مندرج در ستون 2 بر رقم مندرج در ستون 3 درج میگردد . هدف کشوری دستیابی به 100% در سطح یک ودو ،95% در سطح سه ،85%در سطح چهار می باشد .</t>
  </si>
  <si>
    <t>در ستون 2 این ردیف تعداد عدم انطباق یا تخلفاتی که در نهایت منجر به انجام اقدامات قانونی در سال 1398شده است درج میگردد.در ستون 3 تعداد تخلفات مشاهده شده مستند در همان سال درج میگردد . در ستون 5 حاصل تقسیم رقم مندرج در ستون 2 بر رقم مندرج در ستون 3 درج میگردد .این اقدامات مطابق دستور العمل اجرایی ارزیابی و عملکرد مدیریت نظارت و ارزیابی مواد غذایی،آرایشی و بهداشتی صورت میگیرد .</t>
  </si>
  <si>
    <t>در ستون 2 تعداد روشهای اعتبار بخشی شده در سال1398 درج میگردد.در ستون 3 تعداد کل روشهای آزمون مورد استفاده در همان سال درج میگردد. در ستون 5 حاصل تقسیم رقم مندرج در ستون 2 بر ستون 3 درج میگردد که حداقل 65درصد از روش آزمونهای  اعتبار بخشی استفاده شده است .</t>
  </si>
  <si>
    <t>در ستون 2 تعداد درصد پاسخهای در محدوده قابل قبول در سال 1398درج میگردد . در ستون 3 تعداد کل آزمونهای مهارت در همان سال درج میگردد  در ستون 5 حاصل تقسیم رقم مندرج در ستون 2 بر ستون 3 درج میگردد .حداقل 90درصد در مجموع آزمونهای مربوط به نمونه های ارسالی از آزمایشگاه مرجع و قطب و نمونه های خود کنترلی در محدوده قابل قبول باشد.</t>
  </si>
  <si>
    <t>در ستون 2 تعداد کل نیروی انسانی شاغل در حوزه ریاست ومعاونتهای ستادی در سال 1398با هر رابطه استخدامی درج گردد ودر ستون 3 تعداد کل نیروی انسانی شاغل در همان سال   با هر رابطه استخدامی درج گردد ودر ستون پنجم حاصل تقسیم رقم مندرج در ستون 2 به رقم مندرج در ستون 3 درج گردد .</t>
  </si>
  <si>
    <t>در ستون 2 تعداد کل نیروی انسانی شاغل در سال 1398 اعم از رسمی وقراردادی وطرحی وشرکتی (به جز نیروهای مشاغل کارگری که در ازای پست ها بکار گیری نمی شوند)درج گردد ودر ستون 3  کل پست های سازمانی مصوب در همان سال درج گردد ودر ستون پنجم حاصل تقسیم رقم مندرج در ستون 2 به رقم مندرج در ستون 3 درج گردد .</t>
  </si>
  <si>
    <t>در ستون 2 تعداد  نیروی های قراردادی(کار معین -مشاغل کارگری) شاغل در سال 1398 درج گردد ودر ستون 3  تعداد کل نیروهای شاغل در همان سال درج گردد ودر ستون پنجم حاصل تقسیم رقم مندرج در ستون 2 به رقم مندرج در ستون 3 درج گردد .</t>
  </si>
  <si>
    <t>در ستون 2 تعداد  نیروی های طرحی وضریب کا شاغل در سال 1398 درج گردد ودر ستون 3  تعداد کل نیروهای شاغل در همان سال درج گردد  ودر ستون پنجم حاصل تقسیم رقم مندرج در ستون 2 به رقم مندرج در ستون 3 درج گردد .</t>
  </si>
  <si>
    <t>در ستون 2 تعداد  نیروی های شرکتی شاغل در سال 1398 درج گردد ودر ستون 3  تعداد کل نیروهای شاغل در همان سال درج گردد و در ستون پنجم حاصل تقسیم رقم مندرج در ستون 2 به رقم مندرج در ستون 3 درج گردد .</t>
  </si>
  <si>
    <t>در ستون 2 تعداد دوره های ارزیابی اثر بخشی شده در سال 1398 درج گردد ودر ستون 3  تعداد کل دوره های آموزشی  برگزار شده در همان سال درج گردد  و در ستون پنجم حاصل تقسیم رقم مندرج در ستون 2 به رقم مندرج در ستون 3 درج گردد .</t>
  </si>
  <si>
    <t>تعداد نشريه منتشر شده  در سال 1397 در ستون 2 درج گردد. تعداد نشريه منتشر شده  در سال 1398 در ستون 3 درج گردد. در ستون 5 حاصل تفاضل ستون 2 از ستون 3 مي باشد.. (منظور از تیراژ نشریات مجموع تیراز های نشریات دانشجویی می باشد)</t>
  </si>
  <si>
    <t>در ستون 2 تعداد شرکتهای دانش بنیان در آخر سال 1397  درج گردد. در ستون 3 تعداد شرکتهای دانش بنیان در آخر سال1398 درج گردد. در ستون پنجم حاصل تفاضل رقم مندرج در ستون 2 از رقم مندرج درستون 3 به صورت تعداد درج گردد. رقم مندرج در ستون 5 بیانگر شرکتهای دانش بنیان تأسیس یافته در سال1398 مزبور می باشد</t>
  </si>
  <si>
    <t xml:space="preserve">در ستون 2 این ردیف آمار تعداد پایگاههای اورژانس شهری در پایان سال 1397 درج می گردد و در ستون 3 این ردیف آمار تعداد پایگاههای اورژانس شهری در پایان سال 1398 درج می گردد و در ستون 5 حاصل تفاضل رقم مندرج در ستون2  از رقم مندرج در ستون 3 درج گردد </t>
  </si>
  <si>
    <t xml:space="preserve">در ستون 2 این ردیف آمار تعداد پایگاههای اورژانس جاده ای در پایان سال 1397 درج می گردد و در ستون 3 این ردیف آمار تعداد پایگاههای اورژانس جاده ای در پایان سال 1398 درج می گردد و در ستون 5 حاصل تفاضل رقم مندرج در ستون2  از رقم مندرج در ستون 3 درج گردد </t>
  </si>
  <si>
    <t xml:space="preserve">شاخص عملکرد دانشگاه در سال 98 </t>
  </si>
  <si>
    <t>اطلاعات پایه سال 98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</si>
</sst>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4" x14ac:knownFonts="1">
    <font>
      <sz val="11"/>
      <color theme="1"/>
      <name val="Calibri"/>
      <family val="2"/>
      <charset val="178"/>
      <scheme val="minor"/>
    </font>
    <font>
      <sz val="11"/>
      <color theme="1"/>
      <name val="Calibri"/>
      <family val="2"/>
      <scheme val="minor"/>
    </font>
    <font>
      <sz val="11"/>
      <color theme="1"/>
      <name val="B Zar"/>
      <charset val="178"/>
    </font>
    <font>
      <sz val="11"/>
      <color theme="1"/>
      <name val="Calibri"/>
      <family val="2"/>
      <charset val="178"/>
      <scheme val="minor"/>
    </font>
    <font>
      <b/>
      <sz val="13"/>
      <color rgb="FF000000"/>
      <name val="B Zar"/>
      <charset val="178"/>
    </font>
    <font>
      <b/>
      <sz val="11"/>
      <color rgb="FF000000"/>
      <name val="B Zar"/>
      <charset val="178"/>
    </font>
    <font>
      <b/>
      <sz val="12"/>
      <color rgb="FF000000"/>
      <name val="B Zar"/>
      <charset val="178"/>
    </font>
    <font>
      <sz val="9"/>
      <color theme="1"/>
      <name val="B Zar"/>
      <charset val="178"/>
    </font>
    <font>
      <b/>
      <sz val="14"/>
      <color rgb="FF000000"/>
      <name val="B Zar"/>
      <charset val="178"/>
    </font>
    <font>
      <sz val="14"/>
      <color rgb="FF000000"/>
      <name val="B Zar"/>
      <charset val="178"/>
    </font>
    <font>
      <sz val="13"/>
      <color rgb="FF000000"/>
      <name val="B Zar"/>
      <charset val="178"/>
    </font>
    <font>
      <sz val="14"/>
      <color theme="1"/>
      <name val="B Zar"/>
      <charset val="178"/>
    </font>
    <font>
      <u/>
      <sz val="13"/>
      <color rgb="FF000000"/>
      <name val="B Zar"/>
      <charset val="178"/>
    </font>
    <font>
      <b/>
      <sz val="14"/>
      <color theme="1"/>
      <name val="B Zar"/>
      <charset val="178"/>
    </font>
    <font>
      <b/>
      <sz val="13"/>
      <color theme="1"/>
      <name val="B Zar"/>
      <charset val="178"/>
    </font>
    <font>
      <b/>
      <sz val="12"/>
      <color theme="1"/>
      <name val="B Zar"/>
      <charset val="178"/>
    </font>
    <font>
      <b/>
      <sz val="18"/>
      <color theme="1"/>
      <name val="B Zar"/>
      <charset val="178"/>
    </font>
    <font>
      <b/>
      <sz val="14"/>
      <name val="B Zar"/>
      <charset val="178"/>
    </font>
    <font>
      <b/>
      <sz val="13"/>
      <name val="B Zar"/>
      <charset val="178"/>
    </font>
    <font>
      <b/>
      <sz val="14"/>
      <color rgb="FFFF0000"/>
      <name val="B Zar"/>
      <charset val="178"/>
    </font>
    <font>
      <b/>
      <sz val="13"/>
      <color rgb="FFFF0000"/>
      <name val="B Zar"/>
      <charset val="178"/>
    </font>
    <font>
      <u/>
      <sz val="14"/>
      <color rgb="FF000000"/>
      <name val="B Zar"/>
      <charset val="178"/>
    </font>
    <font>
      <b/>
      <sz val="14"/>
      <color indexed="81"/>
      <name val="Tahoma"/>
      <family val="2"/>
    </font>
    <font>
      <b/>
      <sz val="10"/>
      <color rgb="FF000000"/>
      <name val="B Zar"/>
      <charset val="178"/>
    </font>
  </fonts>
  <fills count="12">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0" fontId="2" fillId="0" borderId="0" xfId="0" applyFont="1" applyAlignment="1">
      <alignment horizontal="center" vertical="center"/>
    </xf>
    <xf numFmtId="0" fontId="8" fillId="2" borderId="2" xfId="0" applyFont="1" applyFill="1" applyBorder="1" applyAlignment="1" applyProtection="1">
      <alignment horizontal="center" vertical="center" wrapText="1"/>
      <protection locked="0"/>
    </xf>
    <xf numFmtId="0" fontId="2" fillId="3" borderId="0" xfId="0" applyFont="1" applyFill="1" applyAlignment="1">
      <alignment horizontal="center" vertical="center"/>
    </xf>
    <xf numFmtId="0" fontId="4" fillId="2" borderId="2"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readingOrder="2"/>
    </xf>
    <xf numFmtId="0" fontId="4" fillId="4" borderId="2" xfId="0" applyFont="1" applyFill="1" applyBorder="1" applyAlignment="1" applyProtection="1">
      <alignment horizontal="center" vertical="center" wrapText="1" readingOrder="2"/>
      <protection locked="0"/>
    </xf>
    <xf numFmtId="0" fontId="8" fillId="4" borderId="2" xfId="0" applyFont="1" applyFill="1" applyBorder="1" applyAlignment="1" applyProtection="1">
      <alignment horizontal="center" vertical="center" wrapText="1" readingOrder="2"/>
      <protection locked="0"/>
    </xf>
    <xf numFmtId="0" fontId="11" fillId="4" borderId="2" xfId="0" applyFont="1" applyFill="1" applyBorder="1" applyAlignment="1">
      <alignment horizontal="center" vertical="center"/>
    </xf>
    <xf numFmtId="9" fontId="14" fillId="4" borderId="2" xfId="2"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9" fontId="14" fillId="5" borderId="2" xfId="2"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readingOrder="2"/>
      <protection locked="0"/>
    </xf>
    <xf numFmtId="0" fontId="4" fillId="5" borderId="2" xfId="0" applyFont="1" applyFill="1" applyBorder="1" applyAlignment="1" applyProtection="1">
      <alignment horizontal="center" vertical="center" wrapText="1" readingOrder="2"/>
      <protection locked="0"/>
    </xf>
    <xf numFmtId="0" fontId="4" fillId="5" borderId="2" xfId="0" applyFont="1" applyFill="1" applyBorder="1" applyAlignment="1" applyProtection="1">
      <alignment horizontal="center" vertical="center" wrapText="1" readingOrder="2"/>
    </xf>
    <xf numFmtId="0" fontId="8" fillId="6" borderId="2" xfId="0" applyFont="1" applyFill="1" applyBorder="1" applyAlignment="1" applyProtection="1">
      <alignment horizontal="center" vertical="center" wrapText="1"/>
      <protection locked="0"/>
    </xf>
    <xf numFmtId="3" fontId="4" fillId="6" borderId="2" xfId="0" applyNumberFormat="1" applyFont="1" applyFill="1" applyBorder="1" applyAlignment="1" applyProtection="1">
      <alignment horizontal="center" vertical="center" wrapText="1"/>
      <protection locked="0"/>
    </xf>
    <xf numFmtId="3" fontId="8" fillId="6" borderId="2"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center" vertical="center" wrapText="1" readingOrder="2"/>
      <protection locked="0"/>
    </xf>
    <xf numFmtId="0" fontId="8" fillId="7" borderId="2"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xf>
    <xf numFmtId="3" fontId="4" fillId="6" borderId="2" xfId="0" applyNumberFormat="1" applyFont="1" applyFill="1" applyBorder="1" applyAlignment="1" applyProtection="1">
      <alignment horizontal="center" vertical="center" wrapText="1" readingOrder="2"/>
      <protection locked="0"/>
    </xf>
    <xf numFmtId="0" fontId="8" fillId="8" borderId="2"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protection locked="0"/>
    </xf>
    <xf numFmtId="0" fontId="4" fillId="8" borderId="2" xfId="0" applyFont="1" applyFill="1" applyBorder="1" applyAlignment="1" applyProtection="1">
      <alignment horizontal="center" vertical="center" wrapText="1" readingOrder="2"/>
      <protection locked="0"/>
    </xf>
    <xf numFmtId="0" fontId="4" fillId="8" borderId="2" xfId="0" applyFont="1" applyFill="1" applyBorder="1" applyAlignment="1" applyProtection="1">
      <alignment horizontal="center" vertical="center" wrapText="1"/>
    </xf>
    <xf numFmtId="0" fontId="8" fillId="8" borderId="2" xfId="0" applyFont="1" applyFill="1" applyBorder="1" applyAlignment="1" applyProtection="1">
      <alignment horizontal="center" vertical="center" wrapText="1" readingOrder="2"/>
      <protection locked="0"/>
    </xf>
    <xf numFmtId="0" fontId="4" fillId="8" borderId="2" xfId="0" applyFont="1" applyFill="1" applyBorder="1" applyAlignment="1" applyProtection="1">
      <alignment horizontal="center" vertical="center" wrapText="1" readingOrder="2"/>
    </xf>
    <xf numFmtId="0" fontId="9" fillId="4" borderId="2" xfId="0" applyFont="1" applyFill="1" applyBorder="1" applyAlignment="1" applyProtection="1">
      <alignment horizontal="right" vertical="center" wrapText="1"/>
      <protection locked="0"/>
    </xf>
    <xf numFmtId="0" fontId="10" fillId="4" borderId="2" xfId="0" applyFont="1" applyFill="1" applyBorder="1" applyAlignment="1" applyProtection="1">
      <alignment horizontal="right" vertical="center" wrapText="1" readingOrder="2"/>
      <protection locked="0"/>
    </xf>
    <xf numFmtId="0" fontId="9" fillId="5" borderId="2" xfId="0" applyFont="1" applyFill="1" applyBorder="1" applyAlignment="1" applyProtection="1">
      <alignment horizontal="right" vertical="center" wrapText="1"/>
      <protection locked="0"/>
    </xf>
    <xf numFmtId="0" fontId="11" fillId="5" borderId="2" xfId="0" applyFont="1" applyFill="1" applyBorder="1" applyAlignment="1" applyProtection="1">
      <alignment horizontal="right" vertical="center" wrapText="1"/>
      <protection locked="0"/>
    </xf>
    <xf numFmtId="0" fontId="10" fillId="5" borderId="2" xfId="0" applyFont="1" applyFill="1" applyBorder="1" applyAlignment="1" applyProtection="1">
      <alignment horizontal="right" vertical="center" wrapText="1" readingOrder="2"/>
      <protection locked="0"/>
    </xf>
    <xf numFmtId="0" fontId="9" fillId="6" borderId="2" xfId="0" applyFont="1" applyFill="1" applyBorder="1" applyAlignment="1" applyProtection="1">
      <alignment horizontal="right" vertical="center" wrapText="1"/>
      <protection locked="0"/>
    </xf>
    <xf numFmtId="0" fontId="10" fillId="6" borderId="2" xfId="0" applyFont="1" applyFill="1" applyBorder="1" applyAlignment="1" applyProtection="1">
      <alignment horizontal="right" vertical="center" wrapText="1" readingOrder="2"/>
      <protection locked="0"/>
    </xf>
    <xf numFmtId="0" fontId="9" fillId="7" borderId="2" xfId="0" applyFont="1" applyFill="1" applyBorder="1" applyAlignment="1" applyProtection="1">
      <alignment horizontal="right" vertical="center" wrapText="1"/>
      <protection locked="0"/>
    </xf>
    <xf numFmtId="0" fontId="10" fillId="8" borderId="2" xfId="0" applyFont="1" applyFill="1" applyBorder="1" applyAlignment="1" applyProtection="1">
      <alignment horizontal="right" vertical="center" wrapText="1" readingOrder="2"/>
      <protection locked="0"/>
    </xf>
    <xf numFmtId="0" fontId="9" fillId="8" borderId="2" xfId="0" applyFont="1" applyFill="1" applyBorder="1" applyAlignment="1" applyProtection="1">
      <alignment horizontal="right" vertical="center" wrapText="1"/>
      <protection locked="0"/>
    </xf>
    <xf numFmtId="0" fontId="4" fillId="2"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9" fontId="4" fillId="4" borderId="2" xfId="2" applyFont="1" applyFill="1" applyBorder="1" applyAlignment="1" applyProtection="1">
      <alignment horizontal="center" vertical="center" wrapText="1"/>
    </xf>
    <xf numFmtId="1" fontId="4" fillId="4" borderId="2" xfId="2" applyNumberFormat="1" applyFont="1" applyFill="1" applyBorder="1" applyAlignment="1" applyProtection="1">
      <alignment horizontal="center" vertical="center" wrapText="1" readingOrder="2"/>
    </xf>
    <xf numFmtId="0" fontId="4" fillId="5" borderId="2" xfId="0" applyFont="1" applyFill="1" applyBorder="1" applyAlignment="1" applyProtection="1">
      <alignment horizontal="center" vertical="center" wrapText="1"/>
    </xf>
    <xf numFmtId="164" fontId="4" fillId="5" borderId="2" xfId="0" applyNumberFormat="1"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xf>
    <xf numFmtId="9" fontId="4" fillId="5" borderId="2" xfId="2" applyFont="1" applyFill="1" applyBorder="1" applyAlignment="1" applyProtection="1">
      <alignment horizontal="center" vertical="center" wrapText="1" readingOrder="2"/>
    </xf>
    <xf numFmtId="164" fontId="4" fillId="7" borderId="2" xfId="0" applyNumberFormat="1" applyFont="1" applyFill="1" applyBorder="1" applyAlignment="1" applyProtection="1">
      <alignment horizontal="center" vertical="center" wrapText="1"/>
    </xf>
    <xf numFmtId="9" fontId="4" fillId="7" borderId="2" xfId="2"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164" fontId="4" fillId="6" borderId="2" xfId="0" applyNumberFormat="1" applyFont="1" applyFill="1" applyBorder="1" applyAlignment="1" applyProtection="1">
      <alignment horizontal="center" vertical="center" wrapText="1"/>
    </xf>
    <xf numFmtId="9" fontId="4" fillId="6" borderId="2" xfId="2" applyFont="1" applyFill="1" applyBorder="1" applyAlignment="1" applyProtection="1">
      <alignment horizontal="center" vertical="center" wrapText="1"/>
    </xf>
    <xf numFmtId="9" fontId="4" fillId="6" borderId="2" xfId="2" applyFont="1" applyFill="1" applyBorder="1" applyAlignment="1" applyProtection="1">
      <alignment horizontal="center" vertical="center" wrapText="1" readingOrder="2"/>
    </xf>
    <xf numFmtId="164" fontId="4" fillId="8" borderId="2" xfId="0" applyNumberFormat="1" applyFont="1" applyFill="1" applyBorder="1" applyAlignment="1" applyProtection="1">
      <alignment horizontal="center" vertical="center" wrapText="1"/>
    </xf>
    <xf numFmtId="9" fontId="4" fillId="8" borderId="2" xfId="2" applyFont="1" applyFill="1" applyBorder="1" applyAlignment="1" applyProtection="1">
      <alignment horizontal="center" vertical="center" wrapText="1"/>
    </xf>
    <xf numFmtId="9" fontId="4" fillId="8" borderId="2" xfId="2" applyFont="1" applyFill="1" applyBorder="1" applyAlignment="1" applyProtection="1">
      <alignment horizontal="center" vertical="center" wrapText="1" readingOrder="2"/>
    </xf>
    <xf numFmtId="1" fontId="4" fillId="5" borderId="2" xfId="0" applyNumberFormat="1" applyFont="1" applyFill="1" applyBorder="1" applyAlignment="1" applyProtection="1">
      <alignment horizontal="center" vertical="center" wrapText="1"/>
    </xf>
    <xf numFmtId="9" fontId="4" fillId="5" borderId="2" xfId="2" applyFont="1" applyFill="1" applyBorder="1" applyAlignment="1" applyProtection="1">
      <alignment horizontal="center" vertical="center" wrapText="1"/>
    </xf>
    <xf numFmtId="2" fontId="4" fillId="4" borderId="2" xfId="0" applyNumberFormat="1" applyFont="1" applyFill="1" applyBorder="1" applyAlignment="1" applyProtection="1">
      <alignment horizontal="center" vertical="center" wrapText="1" readingOrder="2"/>
    </xf>
    <xf numFmtId="9" fontId="4" fillId="4" borderId="2" xfId="2" applyFont="1" applyFill="1" applyBorder="1" applyAlignment="1" applyProtection="1">
      <alignment horizontal="center" vertical="center" wrapText="1" readingOrder="2"/>
    </xf>
    <xf numFmtId="164" fontId="4" fillId="4" borderId="2" xfId="0" applyNumberFormat="1" applyFont="1" applyFill="1" applyBorder="1" applyAlignment="1" applyProtection="1">
      <alignment horizontal="center" vertical="center" wrapText="1" readingOrder="2"/>
    </xf>
    <xf numFmtId="0" fontId="14" fillId="4" borderId="2"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9" fillId="8" borderId="2" xfId="0" applyFont="1" applyFill="1" applyBorder="1" applyAlignment="1" applyProtection="1">
      <alignment horizontal="right" vertical="center" wrapText="1" readingOrder="2"/>
      <protection locked="0"/>
    </xf>
    <xf numFmtId="0" fontId="7" fillId="2" borderId="2" xfId="0" applyFont="1" applyFill="1" applyBorder="1" applyAlignment="1" applyProtection="1">
      <alignment vertical="center" wrapText="1" readingOrder="2"/>
      <protection locked="0"/>
    </xf>
    <xf numFmtId="0" fontId="9" fillId="4" borderId="2"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readingOrder="2"/>
    </xf>
    <xf numFmtId="0" fontId="9" fillId="5" borderId="2" xfId="0" applyFont="1" applyFill="1" applyBorder="1" applyAlignment="1" applyProtection="1">
      <alignment horizontal="center" vertical="center" wrapText="1"/>
    </xf>
    <xf numFmtId="0" fontId="11" fillId="5"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readingOrder="2"/>
    </xf>
    <xf numFmtId="0" fontId="9" fillId="7" borderId="2"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readingOrder="2"/>
    </xf>
    <xf numFmtId="0" fontId="9" fillId="8" borderId="2" xfId="0" applyFont="1" applyFill="1" applyBorder="1" applyAlignment="1" applyProtection="1">
      <alignment horizontal="center" vertical="center" wrapText="1" readingOrder="2"/>
    </xf>
    <xf numFmtId="0" fontId="9" fillId="8" borderId="2" xfId="0" applyFont="1" applyFill="1" applyBorder="1" applyAlignment="1" applyProtection="1">
      <alignment horizontal="center" vertical="center" wrapText="1"/>
    </xf>
    <xf numFmtId="0" fontId="16" fillId="0" borderId="0" xfId="0" applyFont="1" applyAlignment="1">
      <alignment horizontal="center" vertical="center"/>
    </xf>
    <xf numFmtId="0" fontId="6" fillId="2" borderId="2" xfId="0" applyFont="1" applyFill="1" applyBorder="1" applyAlignment="1" applyProtection="1">
      <alignment horizontal="center" vertical="center" wrapText="1" readingOrder="2"/>
    </xf>
    <xf numFmtId="0" fontId="8" fillId="10" borderId="2" xfId="0" applyFont="1" applyFill="1" applyBorder="1" applyAlignment="1" applyProtection="1">
      <alignment horizontal="center" vertical="center" wrapText="1" readingOrder="2"/>
      <protection locked="0"/>
    </xf>
    <xf numFmtId="0" fontId="10" fillId="10" borderId="2" xfId="0" applyFont="1" applyFill="1" applyBorder="1" applyAlignment="1" applyProtection="1">
      <alignment horizontal="right" vertical="center" wrapText="1" readingOrder="2"/>
      <protection locked="0"/>
    </xf>
    <xf numFmtId="0" fontId="4" fillId="10" borderId="2" xfId="0" applyFont="1" applyFill="1" applyBorder="1" applyAlignment="1" applyProtection="1">
      <alignment horizontal="center" vertical="center" wrapText="1"/>
    </xf>
    <xf numFmtId="1" fontId="4" fillId="10" borderId="2" xfId="0" applyNumberFormat="1" applyFont="1" applyFill="1" applyBorder="1" applyAlignment="1" applyProtection="1">
      <alignment horizontal="center" vertical="center" wrapText="1" readingOrder="2"/>
    </xf>
    <xf numFmtId="0" fontId="9" fillId="10" borderId="2" xfId="0" applyFont="1" applyFill="1" applyBorder="1" applyAlignment="1" applyProtection="1">
      <alignment horizontal="center" vertical="center" wrapText="1" readingOrder="2"/>
    </xf>
    <xf numFmtId="0" fontId="2" fillId="0" borderId="0" xfId="0" applyFont="1" applyBorder="1" applyAlignment="1">
      <alignment horizontal="center" vertical="center"/>
    </xf>
    <xf numFmtId="0" fontId="2" fillId="3" borderId="0" xfId="0" applyFont="1" applyFill="1" applyBorder="1" applyAlignment="1">
      <alignment horizontal="center" vertical="center"/>
    </xf>
    <xf numFmtId="0" fontId="8" fillId="11" borderId="2"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right" vertical="center" wrapText="1"/>
      <protection locked="0"/>
    </xf>
    <xf numFmtId="0" fontId="4" fillId="11" borderId="2" xfId="0" applyFont="1" applyFill="1" applyBorder="1" applyAlignment="1" applyProtection="1">
      <alignment horizontal="center" vertical="center" wrapText="1"/>
      <protection locked="0"/>
    </xf>
    <xf numFmtId="0" fontId="4" fillId="11" borderId="2" xfId="0" applyFont="1" applyFill="1" applyBorder="1" applyAlignment="1" applyProtection="1">
      <alignment horizontal="center" vertical="center" wrapText="1"/>
    </xf>
    <xf numFmtId="9" fontId="4" fillId="11" borderId="2" xfId="2" applyFont="1" applyFill="1" applyBorder="1" applyAlignment="1" applyProtection="1">
      <alignment horizontal="center" vertical="center" wrapText="1"/>
    </xf>
    <xf numFmtId="0" fontId="9" fillId="11" borderId="2" xfId="0" applyFont="1" applyFill="1" applyBorder="1" applyAlignment="1" applyProtection="1">
      <alignment horizontal="center" vertical="center" wrapText="1"/>
    </xf>
    <xf numFmtId="0" fontId="9" fillId="11" borderId="2" xfId="0" applyFont="1" applyFill="1" applyBorder="1" applyAlignment="1" applyProtection="1">
      <alignment horizontal="center" vertical="center" wrapText="1" readingOrder="2"/>
    </xf>
    <xf numFmtId="0" fontId="16" fillId="4" borderId="3" xfId="0" applyFont="1" applyFill="1" applyBorder="1" applyAlignment="1">
      <alignment horizontal="center" vertical="center" textRotation="90"/>
    </xf>
    <xf numFmtId="9" fontId="9" fillId="6" borderId="2" xfId="0" applyNumberFormat="1" applyFont="1" applyFill="1" applyBorder="1" applyAlignment="1" applyProtection="1">
      <alignment horizontal="center" vertical="center" wrapText="1"/>
    </xf>
    <xf numFmtId="0" fontId="11" fillId="6" borderId="2" xfId="0" applyFont="1" applyFill="1" applyBorder="1" applyAlignment="1" applyProtection="1">
      <alignment horizontal="right" vertical="center" wrapText="1"/>
      <protection locked="0"/>
    </xf>
    <xf numFmtId="164" fontId="4" fillId="8" borderId="2" xfId="0" applyNumberFormat="1" applyFont="1" applyFill="1" applyBorder="1" applyAlignment="1" applyProtection="1">
      <alignment horizontal="center" vertical="center" wrapText="1" readingOrder="2"/>
    </xf>
    <xf numFmtId="164" fontId="4" fillId="8" borderId="2" xfId="2" applyNumberFormat="1" applyFont="1" applyFill="1" applyBorder="1" applyAlignment="1" applyProtection="1">
      <alignment horizontal="center" vertical="center" wrapText="1" readingOrder="2"/>
    </xf>
    <xf numFmtId="0" fontId="17" fillId="7" borderId="2" xfId="0" applyFont="1" applyFill="1" applyBorder="1" applyAlignment="1" applyProtection="1">
      <alignment horizontal="center" vertical="center" wrapText="1"/>
      <protection locked="0"/>
    </xf>
    <xf numFmtId="0" fontId="18" fillId="7" borderId="2" xfId="0" applyFont="1" applyFill="1" applyBorder="1" applyAlignment="1" applyProtection="1">
      <alignment horizontal="center" vertical="center" wrapText="1"/>
      <protection locked="0"/>
    </xf>
    <xf numFmtId="3" fontId="6" fillId="6" borderId="2" xfId="0" applyNumberFormat="1" applyFont="1" applyFill="1" applyBorder="1" applyAlignment="1" applyProtection="1">
      <alignment horizontal="center" vertical="center" wrapText="1"/>
      <protection locked="0"/>
    </xf>
    <xf numFmtId="3" fontId="19" fillId="6" borderId="2" xfId="0" applyNumberFormat="1" applyFont="1" applyFill="1" applyBorder="1" applyAlignment="1" applyProtection="1">
      <alignment horizontal="center" vertical="center" wrapText="1"/>
      <protection locked="0"/>
    </xf>
    <xf numFmtId="3" fontId="20" fillId="6" borderId="2" xfId="0" applyNumberFormat="1"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165" fontId="23" fillId="4" borderId="2" xfId="1" applyNumberFormat="1" applyFont="1" applyFill="1" applyBorder="1" applyAlignment="1" applyProtection="1">
      <alignment horizontal="center" vertical="center" wrapText="1" readingOrder="2"/>
      <protection locked="0"/>
    </xf>
    <xf numFmtId="10" fontId="4" fillId="6" borderId="2" xfId="0" applyNumberFormat="1" applyFont="1" applyFill="1" applyBorder="1" applyAlignment="1" applyProtection="1">
      <alignment horizontal="center" vertical="center" wrapText="1"/>
    </xf>
    <xf numFmtId="0" fontId="16" fillId="11" borderId="3" xfId="0" applyFont="1" applyFill="1" applyBorder="1" applyAlignment="1">
      <alignment horizontal="center" vertical="center" textRotation="90"/>
    </xf>
    <xf numFmtId="0" fontId="16" fillId="11" borderId="4" xfId="0" applyFont="1" applyFill="1" applyBorder="1" applyAlignment="1">
      <alignment horizontal="center" vertical="center" textRotation="90"/>
    </xf>
    <xf numFmtId="0" fontId="6" fillId="2" borderId="2" xfId="0" applyFont="1" applyFill="1" applyBorder="1" applyAlignment="1" applyProtection="1">
      <alignment horizontal="center" vertical="center" wrapText="1" readingOrder="2"/>
    </xf>
    <xf numFmtId="0" fontId="11" fillId="9" borderId="1" xfId="0" applyFont="1" applyFill="1" applyBorder="1" applyAlignment="1">
      <alignment horizontal="center" vertical="center" textRotation="90"/>
    </xf>
    <xf numFmtId="0" fontId="11" fillId="9" borderId="3" xfId="0" applyFont="1" applyFill="1" applyBorder="1" applyAlignment="1">
      <alignment horizontal="center" vertical="center" textRotation="90"/>
    </xf>
    <xf numFmtId="0" fontId="11" fillId="9" borderId="4" xfId="0" applyFont="1" applyFill="1" applyBorder="1" applyAlignment="1">
      <alignment horizontal="center" vertical="center" textRotation="90"/>
    </xf>
    <xf numFmtId="0" fontId="16" fillId="7" borderId="1" xfId="0" applyFont="1" applyFill="1" applyBorder="1" applyAlignment="1">
      <alignment horizontal="center" vertical="center" textRotation="90"/>
    </xf>
    <xf numFmtId="0" fontId="16" fillId="7" borderId="3" xfId="0" applyFont="1" applyFill="1" applyBorder="1" applyAlignment="1">
      <alignment horizontal="center" vertical="center" textRotation="90"/>
    </xf>
    <xf numFmtId="0" fontId="16" fillId="7" borderId="4" xfId="0" applyFont="1" applyFill="1" applyBorder="1" applyAlignment="1">
      <alignment horizontal="center" vertical="center" textRotation="90"/>
    </xf>
    <xf numFmtId="0" fontId="16" fillId="4" borderId="1" xfId="0" applyFont="1" applyFill="1" applyBorder="1" applyAlignment="1">
      <alignment horizontal="center" vertical="center" textRotation="90" wrapText="1"/>
    </xf>
    <xf numFmtId="0" fontId="16" fillId="4" borderId="4" xfId="0" applyFont="1" applyFill="1" applyBorder="1" applyAlignment="1">
      <alignment horizontal="center" vertical="center" textRotation="90" wrapText="1"/>
    </xf>
    <xf numFmtId="0" fontId="16" fillId="4" borderId="1" xfId="0" applyFont="1" applyFill="1" applyBorder="1" applyAlignment="1">
      <alignment horizontal="center" vertical="center" textRotation="90"/>
    </xf>
    <xf numFmtId="0" fontId="16" fillId="4" borderId="3" xfId="0" applyFont="1" applyFill="1" applyBorder="1" applyAlignment="1">
      <alignment horizontal="center" vertical="center" textRotation="90"/>
    </xf>
    <xf numFmtId="0" fontId="16" fillId="5" borderId="1" xfId="0" applyFont="1" applyFill="1" applyBorder="1" applyAlignment="1">
      <alignment horizontal="center" vertical="center" textRotation="90"/>
    </xf>
    <xf numFmtId="0" fontId="16" fillId="5" borderId="3" xfId="0" applyFont="1" applyFill="1" applyBorder="1" applyAlignment="1">
      <alignment horizontal="center" vertical="center" textRotation="90"/>
    </xf>
    <xf numFmtId="0" fontId="16" fillId="5" borderId="4" xfId="0" applyFont="1" applyFill="1" applyBorder="1" applyAlignment="1">
      <alignment horizontal="center" vertical="center" textRotation="90"/>
    </xf>
    <xf numFmtId="0" fontId="16" fillId="6" borderId="1" xfId="0" applyFont="1" applyFill="1" applyBorder="1" applyAlignment="1">
      <alignment horizontal="center" vertical="center" textRotation="90"/>
    </xf>
    <xf numFmtId="0" fontId="16" fillId="6" borderId="3" xfId="0" applyFont="1" applyFill="1" applyBorder="1" applyAlignment="1">
      <alignment horizontal="center" vertical="center" textRotation="90"/>
    </xf>
    <xf numFmtId="0" fontId="16" fillId="6" borderId="4" xfId="0" applyFont="1" applyFill="1" applyBorder="1" applyAlignment="1">
      <alignment horizontal="center" vertical="center" textRotation="90"/>
    </xf>
    <xf numFmtId="0" fontId="6" fillId="3" borderId="0" xfId="0" applyFont="1" applyFill="1" applyBorder="1" applyAlignment="1" applyProtection="1">
      <alignment horizontal="center" vertical="center" wrapText="1" readingOrder="2"/>
    </xf>
    <xf numFmtId="0" fontId="2" fillId="2" borderId="2" xfId="0" applyFont="1" applyFill="1" applyBorder="1" applyAlignment="1" applyProtection="1">
      <alignment horizontal="center" vertical="center" wrapText="1" readingOrder="2"/>
      <protection locked="0"/>
    </xf>
    <xf numFmtId="0" fontId="4"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xf>
    <xf numFmtId="0" fontId="16" fillId="8" borderId="1" xfId="0" applyFont="1" applyFill="1" applyBorder="1" applyAlignment="1">
      <alignment horizontal="center" vertical="center" textRotation="90"/>
    </xf>
    <xf numFmtId="0" fontId="16" fillId="8" borderId="3" xfId="0" applyFont="1" applyFill="1" applyBorder="1" applyAlignment="1">
      <alignment horizontal="center" vertical="center" textRotation="90"/>
    </xf>
    <xf numFmtId="0" fontId="16" fillId="8" borderId="4" xfId="0" applyFont="1" applyFill="1" applyBorder="1" applyAlignment="1">
      <alignment horizontal="center" vertical="center" textRotation="90"/>
    </xf>
    <xf numFmtId="0" fontId="16" fillId="10" borderId="1" xfId="0" applyFont="1" applyFill="1" applyBorder="1" applyAlignment="1">
      <alignment horizontal="center" vertical="center" textRotation="90"/>
    </xf>
    <xf numFmtId="0" fontId="16" fillId="10" borderId="4" xfId="0" applyFont="1" applyFill="1" applyBorder="1" applyAlignment="1">
      <alignment horizontal="center" vertical="center" textRotation="90"/>
    </xf>
  </cellXfs>
  <cellStyles count="8">
    <cellStyle name="Comma" xfId="1" builtinId="3"/>
    <cellStyle name="Normal" xfId="0" builtinId="0"/>
    <cellStyle name="Normal 3" xfId="5"/>
    <cellStyle name="Normal 4" xfId="3"/>
    <cellStyle name="Normal 5" xfId="4"/>
    <cellStyle name="Normal 6" xfId="6"/>
    <cellStyle name="Normal 7" xfId="7"/>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xdr:row>
      <xdr:rowOff>11906</xdr:rowOff>
    </xdr:to>
    <xdr:sp macro="" textlink="">
      <xdr:nvSpPr>
        <xdr:cNvPr id="2" name="Straight Connector 4"/>
        <xdr:cNvSpPr>
          <a:spLocks noChangeShapeType="1"/>
        </xdr:cNvSpPr>
      </xdr:nvSpPr>
      <xdr:spPr bwMode="auto">
        <a:xfrm>
          <a:off x="9963769125" y="0"/>
          <a:ext cx="0" cy="952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0</xdr:row>
      <xdr:rowOff>52388</xdr:rowOff>
    </xdr:from>
    <xdr:to>
      <xdr:col>0</xdr:col>
      <xdr:colOff>2</xdr:colOff>
      <xdr:row>2</xdr:row>
      <xdr:rowOff>285751</xdr:rowOff>
    </xdr:to>
    <xdr:sp macro="" textlink="">
      <xdr:nvSpPr>
        <xdr:cNvPr id="3" name="Straight Connector 2"/>
        <xdr:cNvSpPr>
          <a:spLocks noChangeShapeType="1"/>
        </xdr:cNvSpPr>
      </xdr:nvSpPr>
      <xdr:spPr bwMode="auto">
        <a:xfrm>
          <a:off x="9963769123" y="52388"/>
          <a:ext cx="1" cy="86439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
  <sheetViews>
    <sheetView rightToLeft="1" workbookViewId="0">
      <selection activeCell="LM1" sqref="LM1:LO6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G85"/>
  <sheetViews>
    <sheetView rightToLeft="1" tabSelected="1" topLeftCell="A13" zoomScale="70" zoomScaleNormal="70" workbookViewId="0">
      <selection activeCell="H1" sqref="H1:H1048576"/>
    </sheetView>
  </sheetViews>
  <sheetFormatPr defaultColWidth="9.140625" defaultRowHeight="30" x14ac:dyDescent="0.25"/>
  <cols>
    <col min="1" max="1" width="6.42578125" style="81" customWidth="1"/>
    <col min="2" max="2" width="7" style="1" customWidth="1"/>
    <col min="3" max="3" width="37.5703125" style="1" customWidth="1"/>
    <col min="4" max="4" width="13.85546875" style="1" customWidth="1"/>
    <col min="5" max="5" width="13.7109375" style="1" customWidth="1"/>
    <col min="6" max="6" width="10.42578125" style="68" customWidth="1"/>
    <col min="7" max="7" width="15.7109375" style="68" customWidth="1"/>
    <col min="8" max="8" width="86.7109375" style="68" customWidth="1"/>
    <col min="9" max="9" width="20.140625" style="1" customWidth="1"/>
    <col min="10" max="10" width="9.140625" style="1" customWidth="1"/>
    <col min="11" max="16384" width="9.140625" style="1"/>
  </cols>
  <sheetData>
    <row r="1" spans="1:319" ht="19.5" customHeight="1" x14ac:dyDescent="0.25">
      <c r="A1" s="113" t="s">
        <v>67</v>
      </c>
      <c r="B1" s="130" t="s">
        <v>0</v>
      </c>
      <c r="C1" s="131" t="s">
        <v>1</v>
      </c>
      <c r="D1" s="131" t="s">
        <v>196</v>
      </c>
      <c r="E1" s="131"/>
      <c r="F1" s="132" t="s">
        <v>2</v>
      </c>
      <c r="G1" s="132" t="s">
        <v>195</v>
      </c>
      <c r="H1" s="112" t="s">
        <v>3</v>
      </c>
      <c r="I1" s="112" t="s">
        <v>84</v>
      </c>
      <c r="LG1" s="1" t="s">
        <v>4</v>
      </c>
    </row>
    <row r="2" spans="1:319" ht="30" customHeight="1" x14ac:dyDescent="0.25">
      <c r="A2" s="114"/>
      <c r="B2" s="130"/>
      <c r="C2" s="131"/>
      <c r="D2" s="131"/>
      <c r="E2" s="131"/>
      <c r="F2" s="132"/>
      <c r="G2" s="132"/>
      <c r="H2" s="112"/>
      <c r="I2" s="112"/>
      <c r="K2" s="88"/>
      <c r="L2" s="88"/>
      <c r="M2" s="88"/>
      <c r="N2" s="88"/>
    </row>
    <row r="3" spans="1:319" ht="24.95" customHeight="1" x14ac:dyDescent="0.25">
      <c r="A3" s="115"/>
      <c r="B3" s="70" t="s">
        <v>5</v>
      </c>
      <c r="C3" s="2">
        <v>1</v>
      </c>
      <c r="D3" s="2">
        <v>2</v>
      </c>
      <c r="E3" s="4">
        <v>3</v>
      </c>
      <c r="F3" s="45">
        <v>4</v>
      </c>
      <c r="G3" s="45">
        <v>5</v>
      </c>
      <c r="H3" s="45">
        <v>8</v>
      </c>
      <c r="I3" s="82">
        <v>9</v>
      </c>
      <c r="K3" s="129"/>
      <c r="L3" s="89"/>
      <c r="M3" s="89"/>
      <c r="N3" s="88"/>
    </row>
    <row r="4" spans="1:319" ht="120" customHeight="1" x14ac:dyDescent="0.25">
      <c r="A4" s="121" t="s">
        <v>68</v>
      </c>
      <c r="B4" s="5">
        <v>1</v>
      </c>
      <c r="C4" s="35" t="s">
        <v>98</v>
      </c>
      <c r="D4" s="5"/>
      <c r="E4" s="6"/>
      <c r="F4" s="46" t="s">
        <v>6</v>
      </c>
      <c r="G4" s="47" t="e">
        <f t="shared" ref="G4:G12" si="0">D4/E4</f>
        <v>#DIV/0!</v>
      </c>
      <c r="H4" s="71" t="s">
        <v>120</v>
      </c>
      <c r="I4" s="71"/>
      <c r="K4" s="129"/>
      <c r="L4" s="129"/>
      <c r="M4" s="129"/>
      <c r="N4" s="88"/>
    </row>
    <row r="5" spans="1:319" ht="120" customHeight="1" x14ac:dyDescent="0.25">
      <c r="A5" s="122"/>
      <c r="B5" s="5">
        <v>2</v>
      </c>
      <c r="C5" s="35" t="s">
        <v>99</v>
      </c>
      <c r="D5" s="5"/>
      <c r="E5" s="6"/>
      <c r="F5" s="46" t="s">
        <v>6</v>
      </c>
      <c r="G5" s="47" t="e">
        <f t="shared" si="0"/>
        <v>#DIV/0!</v>
      </c>
      <c r="H5" s="71" t="s">
        <v>121</v>
      </c>
      <c r="I5" s="71"/>
      <c r="K5" s="89"/>
      <c r="L5" s="129"/>
      <c r="M5" s="129"/>
      <c r="N5" s="88"/>
    </row>
    <row r="6" spans="1:319" ht="120" customHeight="1" x14ac:dyDescent="0.25">
      <c r="A6" s="122"/>
      <c r="B6" s="5">
        <v>3</v>
      </c>
      <c r="C6" s="35" t="s">
        <v>100</v>
      </c>
      <c r="D6" s="5"/>
      <c r="E6" s="6"/>
      <c r="F6" s="46" t="s">
        <v>6</v>
      </c>
      <c r="G6" s="47" t="e">
        <f t="shared" si="0"/>
        <v>#DIV/0!</v>
      </c>
      <c r="H6" s="71" t="s">
        <v>122</v>
      </c>
      <c r="I6" s="71"/>
    </row>
    <row r="7" spans="1:319" ht="120" customHeight="1" x14ac:dyDescent="0.25">
      <c r="A7" s="122"/>
      <c r="B7" s="9">
        <v>4</v>
      </c>
      <c r="C7" s="36" t="s">
        <v>7</v>
      </c>
      <c r="D7" s="8"/>
      <c r="E7" s="8"/>
      <c r="F7" s="7" t="s">
        <v>8</v>
      </c>
      <c r="G7" s="48" t="e">
        <f>D7/E7</f>
        <v>#DIV/0!</v>
      </c>
      <c r="H7" s="71" t="s">
        <v>123</v>
      </c>
      <c r="I7" s="71"/>
    </row>
    <row r="8" spans="1:319" ht="120" customHeight="1" x14ac:dyDescent="0.25">
      <c r="A8" s="122"/>
      <c r="B8" s="5">
        <v>5</v>
      </c>
      <c r="C8" s="35" t="s">
        <v>101</v>
      </c>
      <c r="D8" s="5"/>
      <c r="E8" s="6"/>
      <c r="F8" s="46" t="s">
        <v>6</v>
      </c>
      <c r="G8" s="47" t="e">
        <f>D8/E8</f>
        <v>#DIV/0!</v>
      </c>
      <c r="H8" s="71" t="s">
        <v>124</v>
      </c>
      <c r="I8" s="71"/>
    </row>
    <row r="9" spans="1:319" ht="120" customHeight="1" x14ac:dyDescent="0.25">
      <c r="A9" s="97"/>
      <c r="B9" s="5">
        <v>6</v>
      </c>
      <c r="C9" s="35" t="s">
        <v>102</v>
      </c>
      <c r="D9" s="5"/>
      <c r="E9" s="6"/>
      <c r="F9" s="46" t="s">
        <v>6</v>
      </c>
      <c r="G9" s="47" t="e">
        <f>D9/E9</f>
        <v>#DIV/0!</v>
      </c>
      <c r="H9" s="71" t="s">
        <v>125</v>
      </c>
      <c r="I9" s="71"/>
    </row>
    <row r="10" spans="1:319" ht="155.25" customHeight="1" x14ac:dyDescent="0.25">
      <c r="A10" s="123" t="s">
        <v>69</v>
      </c>
      <c r="B10" s="13">
        <v>1</v>
      </c>
      <c r="C10" s="37" t="s">
        <v>10</v>
      </c>
      <c r="D10" s="13"/>
      <c r="E10" s="14"/>
      <c r="F10" s="49" t="s">
        <v>11</v>
      </c>
      <c r="G10" s="50" t="e">
        <f t="shared" si="0"/>
        <v>#DIV/0!</v>
      </c>
      <c r="H10" s="73" t="s">
        <v>126</v>
      </c>
      <c r="I10" s="73"/>
    </row>
    <row r="11" spans="1:319" ht="120" customHeight="1" x14ac:dyDescent="0.25">
      <c r="A11" s="124"/>
      <c r="B11" s="13">
        <v>2</v>
      </c>
      <c r="C11" s="37" t="s">
        <v>12</v>
      </c>
      <c r="D11" s="13"/>
      <c r="E11" s="14"/>
      <c r="F11" s="49" t="s">
        <v>11</v>
      </c>
      <c r="G11" s="50" t="e">
        <f t="shared" si="0"/>
        <v>#DIV/0!</v>
      </c>
      <c r="H11" s="73" t="s">
        <v>127</v>
      </c>
      <c r="I11" s="73"/>
    </row>
    <row r="12" spans="1:319" ht="120" customHeight="1" x14ac:dyDescent="0.25">
      <c r="A12" s="124"/>
      <c r="B12" s="13">
        <v>3</v>
      </c>
      <c r="C12" s="37" t="s">
        <v>15</v>
      </c>
      <c r="D12" s="13"/>
      <c r="E12" s="14"/>
      <c r="F12" s="49" t="s">
        <v>11</v>
      </c>
      <c r="G12" s="50" t="e">
        <f t="shared" si="0"/>
        <v>#DIV/0!</v>
      </c>
      <c r="H12" s="73" t="s">
        <v>128</v>
      </c>
      <c r="I12" s="73"/>
    </row>
    <row r="13" spans="1:319" ht="120" customHeight="1" x14ac:dyDescent="0.25">
      <c r="A13" s="124"/>
      <c r="B13" s="13">
        <v>4</v>
      </c>
      <c r="C13" s="38" t="s">
        <v>13</v>
      </c>
      <c r="D13" s="15"/>
      <c r="E13" s="16"/>
      <c r="F13" s="51" t="s">
        <v>6</v>
      </c>
      <c r="G13" s="17" t="e">
        <f>D13/E13</f>
        <v>#DIV/0!</v>
      </c>
      <c r="H13" s="74" t="s">
        <v>129</v>
      </c>
      <c r="I13" s="7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row>
    <row r="14" spans="1:319" ht="120" customHeight="1" x14ac:dyDescent="0.25">
      <c r="A14" s="124"/>
      <c r="B14" s="18">
        <v>5</v>
      </c>
      <c r="C14" s="39" t="s">
        <v>14</v>
      </c>
      <c r="D14" s="19"/>
      <c r="E14" s="19"/>
      <c r="F14" s="20" t="s">
        <v>6</v>
      </c>
      <c r="G14" s="52" t="e">
        <f>D14/E14</f>
        <v>#DIV/0!</v>
      </c>
      <c r="H14" s="75" t="s">
        <v>130</v>
      </c>
      <c r="I14" s="73"/>
    </row>
    <row r="15" spans="1:319" ht="120" customHeight="1" x14ac:dyDescent="0.25">
      <c r="A15" s="124"/>
      <c r="B15" s="18">
        <v>6</v>
      </c>
      <c r="C15" s="39" t="s">
        <v>16</v>
      </c>
      <c r="D15" s="19"/>
      <c r="E15" s="19"/>
      <c r="F15" s="20" t="s">
        <v>6</v>
      </c>
      <c r="G15" s="52" t="e">
        <f>D15/E15</f>
        <v>#DIV/0!</v>
      </c>
      <c r="H15" s="75" t="s">
        <v>131</v>
      </c>
      <c r="I15" s="7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row>
    <row r="16" spans="1:319" ht="120" customHeight="1" x14ac:dyDescent="0.25">
      <c r="A16" s="125"/>
      <c r="B16" s="18">
        <v>7</v>
      </c>
      <c r="C16" s="39" t="s">
        <v>54</v>
      </c>
      <c r="D16" s="19"/>
      <c r="E16" s="19"/>
      <c r="F16" s="20" t="s">
        <v>17</v>
      </c>
      <c r="G16" s="20">
        <f>SUM(E16-D16)</f>
        <v>0</v>
      </c>
      <c r="H16" s="75" t="s">
        <v>191</v>
      </c>
      <c r="I16" s="73"/>
    </row>
    <row r="17" spans="1:319" ht="120" customHeight="1" x14ac:dyDescent="0.25">
      <c r="A17" s="116" t="s">
        <v>70</v>
      </c>
      <c r="B17" s="25">
        <v>1</v>
      </c>
      <c r="C17" s="42" t="s">
        <v>55</v>
      </c>
      <c r="D17" s="102"/>
      <c r="E17" s="103"/>
      <c r="F17" s="27" t="s">
        <v>19</v>
      </c>
      <c r="G17" s="27">
        <f>SUM(E17-D17)</f>
        <v>0</v>
      </c>
      <c r="H17" s="76" t="s">
        <v>192</v>
      </c>
      <c r="I17" s="76"/>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row>
    <row r="18" spans="1:319" ht="153" customHeight="1" x14ac:dyDescent="0.25">
      <c r="A18" s="117"/>
      <c r="B18" s="25">
        <v>2</v>
      </c>
      <c r="C18" s="42" t="s">
        <v>20</v>
      </c>
      <c r="D18" s="25"/>
      <c r="E18" s="26"/>
      <c r="F18" s="27" t="s">
        <v>19</v>
      </c>
      <c r="G18" s="53" t="e">
        <f t="shared" ref="G18:G23" si="1">D18/E18</f>
        <v>#DIV/0!</v>
      </c>
      <c r="H18" s="76" t="s">
        <v>132</v>
      </c>
      <c r="I18" s="76"/>
    </row>
    <row r="19" spans="1:319" ht="120" customHeight="1" x14ac:dyDescent="0.25">
      <c r="A19" s="117"/>
      <c r="B19" s="25">
        <v>3</v>
      </c>
      <c r="C19" s="42" t="s">
        <v>21</v>
      </c>
      <c r="D19" s="25"/>
      <c r="E19" s="26"/>
      <c r="F19" s="27" t="s">
        <v>19</v>
      </c>
      <c r="G19" s="53" t="e">
        <f t="shared" si="1"/>
        <v>#DIV/0!</v>
      </c>
      <c r="H19" s="76" t="s">
        <v>133</v>
      </c>
      <c r="I19" s="76"/>
    </row>
    <row r="20" spans="1:319" ht="120" customHeight="1" x14ac:dyDescent="0.25">
      <c r="A20" s="117"/>
      <c r="B20" s="25">
        <v>4</v>
      </c>
      <c r="C20" s="42" t="s">
        <v>22</v>
      </c>
      <c r="D20" s="25"/>
      <c r="E20" s="26"/>
      <c r="F20" s="27" t="s">
        <v>6</v>
      </c>
      <c r="G20" s="54" t="e">
        <f t="shared" si="1"/>
        <v>#DIV/0!</v>
      </c>
      <c r="H20" s="76" t="s">
        <v>134</v>
      </c>
      <c r="I20" s="76"/>
    </row>
    <row r="21" spans="1:319" ht="120" customHeight="1" x14ac:dyDescent="0.25">
      <c r="A21" s="118"/>
      <c r="B21" s="25">
        <v>5</v>
      </c>
      <c r="C21" s="42" t="s">
        <v>24</v>
      </c>
      <c r="D21" s="25"/>
      <c r="E21" s="26"/>
      <c r="F21" s="27" t="s">
        <v>19</v>
      </c>
      <c r="G21" s="27">
        <f>SUM(D21+E21)</f>
        <v>0</v>
      </c>
      <c r="H21" s="76" t="s">
        <v>135</v>
      </c>
      <c r="I21" s="76"/>
    </row>
    <row r="22" spans="1:319" ht="120" customHeight="1" x14ac:dyDescent="0.25">
      <c r="A22" s="119" t="s">
        <v>74</v>
      </c>
      <c r="B22" s="5">
        <v>1</v>
      </c>
      <c r="C22" s="35" t="s">
        <v>18</v>
      </c>
      <c r="D22" s="5"/>
      <c r="E22" s="6"/>
      <c r="F22" s="46" t="s">
        <v>6</v>
      </c>
      <c r="G22" s="47" t="e">
        <f t="shared" si="1"/>
        <v>#DIV/0!</v>
      </c>
      <c r="H22" s="5" t="s">
        <v>136</v>
      </c>
      <c r="I22" s="5"/>
    </row>
    <row r="23" spans="1:319" ht="120" customHeight="1" x14ac:dyDescent="0.25">
      <c r="A23" s="120"/>
      <c r="B23" s="5">
        <v>2</v>
      </c>
      <c r="C23" s="35" t="s">
        <v>23</v>
      </c>
      <c r="D23" s="5"/>
      <c r="E23" s="6"/>
      <c r="F23" s="46" t="s">
        <v>6</v>
      </c>
      <c r="G23" s="47" t="e">
        <f t="shared" si="1"/>
        <v>#DIV/0!</v>
      </c>
      <c r="H23" s="5" t="s">
        <v>137</v>
      </c>
      <c r="I23" s="5"/>
    </row>
    <row r="24" spans="1:319" ht="120" customHeight="1" x14ac:dyDescent="0.25">
      <c r="A24" s="126" t="s">
        <v>112</v>
      </c>
      <c r="B24" s="21">
        <v>1</v>
      </c>
      <c r="C24" s="40" t="s">
        <v>25</v>
      </c>
      <c r="D24" s="21"/>
      <c r="E24" s="22"/>
      <c r="F24" s="55" t="s">
        <v>9</v>
      </c>
      <c r="G24" s="56" t="e">
        <f>(D24/E24)*1000</f>
        <v>#DIV/0!</v>
      </c>
      <c r="H24" s="77" t="s">
        <v>138</v>
      </c>
      <c r="I24" s="77"/>
    </row>
    <row r="25" spans="1:319" ht="120" customHeight="1" x14ac:dyDescent="0.25">
      <c r="A25" s="127"/>
      <c r="B25" s="21">
        <v>2</v>
      </c>
      <c r="C25" s="40" t="s">
        <v>26</v>
      </c>
      <c r="D25" s="23"/>
      <c r="E25" s="22"/>
      <c r="F25" s="55" t="s">
        <v>9</v>
      </c>
      <c r="G25" s="56" t="e">
        <f>(D25/E25)*1000</f>
        <v>#DIV/0!</v>
      </c>
      <c r="H25" s="77" t="s">
        <v>139</v>
      </c>
      <c r="I25" s="77"/>
    </row>
    <row r="26" spans="1:319" s="3" customFormat="1" ht="120" customHeight="1" x14ac:dyDescent="0.25">
      <c r="A26" s="127"/>
      <c r="B26" s="21">
        <v>3</v>
      </c>
      <c r="C26" s="40" t="s">
        <v>27</v>
      </c>
      <c r="D26" s="23"/>
      <c r="E26" s="22"/>
      <c r="F26" s="55" t="s">
        <v>9</v>
      </c>
      <c r="G26" s="56" t="e">
        <f>(D26/E26)*1000</f>
        <v>#DIV/0!</v>
      </c>
      <c r="H26" s="77" t="s">
        <v>140</v>
      </c>
      <c r="I26" s="77"/>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row>
    <row r="27" spans="1:319" ht="120" customHeight="1" x14ac:dyDescent="0.25">
      <c r="A27" s="127"/>
      <c r="B27" s="21">
        <v>4</v>
      </c>
      <c r="C27" s="40" t="s">
        <v>28</v>
      </c>
      <c r="D27" s="21"/>
      <c r="E27" s="22"/>
      <c r="F27" s="55" t="s">
        <v>6</v>
      </c>
      <c r="G27" s="57" t="e">
        <f t="shared" ref="G27:G35" si="2">D27/E27</f>
        <v>#DIV/0!</v>
      </c>
      <c r="H27" s="77" t="s">
        <v>141</v>
      </c>
      <c r="I27" s="77"/>
    </row>
    <row r="28" spans="1:319" ht="120" customHeight="1" x14ac:dyDescent="0.25">
      <c r="A28" s="127"/>
      <c r="B28" s="21">
        <v>5</v>
      </c>
      <c r="C28" s="40" t="s">
        <v>29</v>
      </c>
      <c r="D28" s="23"/>
      <c r="E28" s="22"/>
      <c r="F28" s="55" t="s">
        <v>6</v>
      </c>
      <c r="G28" s="57" t="e">
        <f t="shared" si="2"/>
        <v>#DIV/0!</v>
      </c>
      <c r="H28" s="77" t="s">
        <v>142</v>
      </c>
      <c r="I28" s="77"/>
    </row>
    <row r="29" spans="1:319" s="3" customFormat="1" ht="120" customHeight="1" x14ac:dyDescent="0.25">
      <c r="A29" s="127"/>
      <c r="B29" s="21">
        <v>6</v>
      </c>
      <c r="C29" s="40" t="s">
        <v>30</v>
      </c>
      <c r="D29" s="21"/>
      <c r="E29" s="22"/>
      <c r="F29" s="55" t="s">
        <v>6</v>
      </c>
      <c r="G29" s="57" t="e">
        <f t="shared" si="2"/>
        <v>#DIV/0!</v>
      </c>
      <c r="H29" s="77" t="s">
        <v>143</v>
      </c>
      <c r="I29" s="77"/>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row>
    <row r="30" spans="1:319" s="3" customFormat="1" ht="120" customHeight="1" x14ac:dyDescent="0.25">
      <c r="A30" s="127"/>
      <c r="B30" s="21">
        <v>7</v>
      </c>
      <c r="C30" s="40" t="s">
        <v>103</v>
      </c>
      <c r="D30" s="105"/>
      <c r="E30" s="105"/>
      <c r="F30" s="55" t="s">
        <v>6</v>
      </c>
      <c r="G30" s="57" t="e">
        <f>D30/E30</f>
        <v>#DIV/0!</v>
      </c>
      <c r="H30" s="77" t="s">
        <v>144</v>
      </c>
      <c r="I30" s="98">
        <v>0.35</v>
      </c>
    </row>
    <row r="31" spans="1:319" s="3" customFormat="1" ht="120" customHeight="1" x14ac:dyDescent="0.25">
      <c r="A31" s="127"/>
      <c r="B31" s="21">
        <v>8</v>
      </c>
      <c r="C31" s="99" t="s">
        <v>104</v>
      </c>
      <c r="D31" s="105"/>
      <c r="E31" s="106"/>
      <c r="F31" s="55" t="s">
        <v>6</v>
      </c>
      <c r="G31" s="57" t="e">
        <f>D31/E31</f>
        <v>#DIV/0!</v>
      </c>
      <c r="H31" s="77" t="s">
        <v>145</v>
      </c>
      <c r="I31" s="77"/>
    </row>
    <row r="32" spans="1:319" ht="120" customHeight="1" x14ac:dyDescent="0.25">
      <c r="A32" s="127"/>
      <c r="B32" s="24">
        <v>9</v>
      </c>
      <c r="C32" s="41" t="s">
        <v>32</v>
      </c>
      <c r="D32" s="28"/>
      <c r="E32" s="28"/>
      <c r="F32" s="55" t="s">
        <v>6</v>
      </c>
      <c r="G32" s="58" t="e">
        <f t="shared" si="2"/>
        <v>#DIV/0!</v>
      </c>
      <c r="H32" s="78" t="s">
        <v>146</v>
      </c>
      <c r="I32" s="77"/>
    </row>
    <row r="33" spans="1:319" s="3" customFormat="1" ht="120" customHeight="1" x14ac:dyDescent="0.25">
      <c r="A33" s="127"/>
      <c r="B33" s="21">
        <v>10</v>
      </c>
      <c r="C33" s="40" t="s">
        <v>64</v>
      </c>
      <c r="D33" s="104"/>
      <c r="E33" s="22"/>
      <c r="F33" s="55" t="s">
        <v>6</v>
      </c>
      <c r="G33" s="57" t="e">
        <f>D33/E33</f>
        <v>#DIV/0!</v>
      </c>
      <c r="H33" s="77" t="s">
        <v>147</v>
      </c>
      <c r="I33" s="77" t="s">
        <v>148</v>
      </c>
    </row>
    <row r="34" spans="1:319" s="3" customFormat="1" ht="120" customHeight="1" x14ac:dyDescent="0.25">
      <c r="A34" s="127"/>
      <c r="B34" s="21">
        <v>11</v>
      </c>
      <c r="C34" s="40" t="s">
        <v>65</v>
      </c>
      <c r="D34" s="23"/>
      <c r="E34" s="22"/>
      <c r="F34" s="55" t="s">
        <v>6</v>
      </c>
      <c r="G34" s="57" t="e">
        <f t="shared" si="2"/>
        <v>#DIV/0!</v>
      </c>
      <c r="H34" s="77" t="s">
        <v>149</v>
      </c>
      <c r="I34" s="77"/>
    </row>
    <row r="35" spans="1:319" s="3" customFormat="1" ht="120" customHeight="1" x14ac:dyDescent="0.25">
      <c r="A35" s="127"/>
      <c r="B35" s="21">
        <v>12</v>
      </c>
      <c r="C35" s="40" t="s">
        <v>105</v>
      </c>
      <c r="D35" s="105"/>
      <c r="E35" s="106"/>
      <c r="F35" s="55" t="s">
        <v>6</v>
      </c>
      <c r="G35" s="57" t="e">
        <f t="shared" si="2"/>
        <v>#DIV/0!</v>
      </c>
      <c r="H35" s="77" t="s">
        <v>108</v>
      </c>
      <c r="I35" s="77"/>
    </row>
    <row r="36" spans="1:319" s="3" customFormat="1" ht="120" customHeight="1" x14ac:dyDescent="0.25">
      <c r="A36" s="127"/>
      <c r="B36" s="21">
        <v>13</v>
      </c>
      <c r="C36" s="40" t="s">
        <v>106</v>
      </c>
      <c r="D36" s="23"/>
      <c r="E36" s="22"/>
      <c r="F36" s="55" t="s">
        <v>6</v>
      </c>
      <c r="G36" s="57" t="e">
        <f t="shared" ref="G36" si="3">D36/E36</f>
        <v>#DIV/0!</v>
      </c>
      <c r="H36" s="77" t="s">
        <v>109</v>
      </c>
      <c r="I36" s="77"/>
    </row>
    <row r="37" spans="1:319" s="3" customFormat="1" ht="120" customHeight="1" x14ac:dyDescent="0.25">
      <c r="A37" s="127"/>
      <c r="B37" s="21">
        <v>13</v>
      </c>
      <c r="C37" s="40" t="s">
        <v>118</v>
      </c>
      <c r="D37" s="23"/>
      <c r="E37" s="22"/>
      <c r="F37" s="55" t="s">
        <v>6</v>
      </c>
      <c r="G37" s="109">
        <v>0.28699999999999998</v>
      </c>
      <c r="H37" s="77"/>
      <c r="I37" s="77"/>
    </row>
    <row r="38" spans="1:319" s="3" customFormat="1" ht="120" customHeight="1" x14ac:dyDescent="0.25">
      <c r="A38" s="127"/>
      <c r="B38" s="21">
        <v>13</v>
      </c>
      <c r="C38" s="40" t="s">
        <v>119</v>
      </c>
      <c r="D38" s="23"/>
      <c r="E38" s="22"/>
      <c r="F38" s="55" t="s">
        <v>6</v>
      </c>
      <c r="G38" s="109">
        <v>0.22</v>
      </c>
      <c r="H38" s="77"/>
      <c r="I38" s="77"/>
    </row>
    <row r="39" spans="1:319" s="3" customFormat="1" ht="120" customHeight="1" x14ac:dyDescent="0.25">
      <c r="A39" s="127"/>
      <c r="B39" s="21">
        <v>14</v>
      </c>
      <c r="C39" s="40" t="s">
        <v>107</v>
      </c>
      <c r="D39" s="23"/>
      <c r="E39" s="22"/>
      <c r="F39" s="55" t="s">
        <v>6</v>
      </c>
      <c r="G39" s="57" t="e">
        <f>D39/E39</f>
        <v>#DIV/0!</v>
      </c>
      <c r="H39" s="77" t="s">
        <v>113</v>
      </c>
      <c r="I39" s="77"/>
    </row>
    <row r="40" spans="1:319" s="3" customFormat="1" ht="120" customHeight="1" x14ac:dyDescent="0.25">
      <c r="A40" s="128"/>
      <c r="B40" s="21">
        <v>15</v>
      </c>
      <c r="C40" s="40" t="s">
        <v>110</v>
      </c>
      <c r="D40" s="23"/>
      <c r="E40" s="22"/>
      <c r="F40" s="55" t="s">
        <v>6</v>
      </c>
      <c r="G40" s="57" t="e">
        <f>D40/E40</f>
        <v>#DIV/0!</v>
      </c>
      <c r="H40" s="77" t="s">
        <v>114</v>
      </c>
      <c r="I40" s="77"/>
    </row>
    <row r="41" spans="1:319" ht="120" customHeight="1" x14ac:dyDescent="0.25">
      <c r="A41" s="133" t="s">
        <v>71</v>
      </c>
      <c r="B41" s="29">
        <v>1</v>
      </c>
      <c r="C41" s="43" t="s">
        <v>33</v>
      </c>
      <c r="D41" s="30"/>
      <c r="E41" s="30"/>
      <c r="F41" s="34" t="s">
        <v>34</v>
      </c>
      <c r="G41" s="59" t="e">
        <f>D41/E41</f>
        <v>#DIV/0!</v>
      </c>
      <c r="H41" s="79" t="s">
        <v>150</v>
      </c>
      <c r="I41" s="79" t="s">
        <v>83</v>
      </c>
    </row>
    <row r="42" spans="1:319" ht="120" customHeight="1" x14ac:dyDescent="0.25">
      <c r="A42" s="134"/>
      <c r="B42" s="29">
        <v>2</v>
      </c>
      <c r="C42" s="43" t="s">
        <v>35</v>
      </c>
      <c r="D42" s="30"/>
      <c r="E42" s="30"/>
      <c r="F42" s="34" t="s">
        <v>6</v>
      </c>
      <c r="G42" s="60" t="e">
        <f>(D42)/(E42*365)</f>
        <v>#DIV/0!</v>
      </c>
      <c r="H42" s="79" t="s">
        <v>151</v>
      </c>
      <c r="I42" s="79" t="s">
        <v>79</v>
      </c>
    </row>
    <row r="43" spans="1:319" s="3" customFormat="1" ht="120" customHeight="1" x14ac:dyDescent="0.25">
      <c r="A43" s="134"/>
      <c r="B43" s="29">
        <v>3</v>
      </c>
      <c r="C43" s="43" t="s">
        <v>36</v>
      </c>
      <c r="D43" s="30"/>
      <c r="E43" s="30"/>
      <c r="F43" s="34" t="s">
        <v>8</v>
      </c>
      <c r="G43" s="59" t="e">
        <f>D43/E43</f>
        <v>#DIV/0!</v>
      </c>
      <c r="H43" s="79" t="s">
        <v>152</v>
      </c>
      <c r="I43" s="79"/>
    </row>
    <row r="44" spans="1:319" ht="120" customHeight="1" x14ac:dyDescent="0.25">
      <c r="A44" s="134"/>
      <c r="B44" s="29">
        <v>4</v>
      </c>
      <c r="C44" s="43" t="s">
        <v>37</v>
      </c>
      <c r="D44" s="30"/>
      <c r="E44" s="30"/>
      <c r="F44" s="34" t="s">
        <v>8</v>
      </c>
      <c r="G44" s="59" t="e">
        <f>D44/E44</f>
        <v>#DIV/0!</v>
      </c>
      <c r="H44" s="79" t="s">
        <v>153</v>
      </c>
      <c r="I44" s="79"/>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row>
    <row r="45" spans="1:319" ht="120" customHeight="1" x14ac:dyDescent="0.25">
      <c r="A45" s="134"/>
      <c r="B45" s="29">
        <v>5</v>
      </c>
      <c r="C45" s="43" t="s">
        <v>115</v>
      </c>
      <c r="D45" s="30"/>
      <c r="E45" s="30"/>
      <c r="F45" s="34" t="s">
        <v>6</v>
      </c>
      <c r="G45" s="60" t="e">
        <f t="shared" ref="G45:G46" si="4">D45/E45</f>
        <v>#DIV/0!</v>
      </c>
      <c r="H45" s="79" t="s">
        <v>154</v>
      </c>
      <c r="I45" s="79"/>
    </row>
    <row r="46" spans="1:319" ht="120" customHeight="1" x14ac:dyDescent="0.25">
      <c r="A46" s="134"/>
      <c r="B46" s="29">
        <v>6</v>
      </c>
      <c r="C46" s="43" t="s">
        <v>116</v>
      </c>
      <c r="D46" s="30"/>
      <c r="E46" s="30"/>
      <c r="F46" s="34" t="s">
        <v>6</v>
      </c>
      <c r="G46" s="60" t="e">
        <f t="shared" si="4"/>
        <v>#DIV/0!</v>
      </c>
      <c r="H46" s="79" t="s">
        <v>155</v>
      </c>
      <c r="I46" s="79"/>
    </row>
    <row r="47" spans="1:319" ht="120" customHeight="1" x14ac:dyDescent="0.25">
      <c r="A47" s="134"/>
      <c r="B47" s="29">
        <v>7</v>
      </c>
      <c r="C47" s="44" t="s">
        <v>31</v>
      </c>
      <c r="D47" s="29"/>
      <c r="E47" s="30"/>
      <c r="F47" s="32" t="s">
        <v>6</v>
      </c>
      <c r="G47" s="60" t="e">
        <f>D47/E47</f>
        <v>#DIV/0!</v>
      </c>
      <c r="H47" s="80" t="s">
        <v>156</v>
      </c>
      <c r="I47" s="79"/>
    </row>
    <row r="48" spans="1:319" ht="120" customHeight="1" x14ac:dyDescent="0.25">
      <c r="A48" s="134"/>
      <c r="B48" s="33">
        <v>8</v>
      </c>
      <c r="C48" s="69" t="s">
        <v>41</v>
      </c>
      <c r="D48" s="31"/>
      <c r="E48" s="31"/>
      <c r="F48" s="32" t="s">
        <v>6</v>
      </c>
      <c r="G48" s="61" t="e">
        <f>D48/E48</f>
        <v>#DIV/0!</v>
      </c>
      <c r="H48" s="79" t="s">
        <v>157</v>
      </c>
      <c r="I48" s="79" t="s">
        <v>80</v>
      </c>
    </row>
    <row r="49" spans="1:319" ht="120" customHeight="1" x14ac:dyDescent="0.25">
      <c r="A49" s="134"/>
      <c r="B49" s="33">
        <v>9</v>
      </c>
      <c r="C49" s="69" t="s">
        <v>111</v>
      </c>
      <c r="D49" s="31"/>
      <c r="E49" s="31"/>
      <c r="F49" s="32" t="s">
        <v>8</v>
      </c>
      <c r="G49" s="101" t="e">
        <f>D49/E49</f>
        <v>#DIV/0!</v>
      </c>
      <c r="H49" s="79" t="s">
        <v>158</v>
      </c>
      <c r="I49" s="79" t="s">
        <v>81</v>
      </c>
    </row>
    <row r="50" spans="1:319" ht="120" customHeight="1" x14ac:dyDescent="0.25">
      <c r="A50" s="134"/>
      <c r="B50" s="33">
        <v>10</v>
      </c>
      <c r="C50" s="69" t="s">
        <v>117</v>
      </c>
      <c r="D50" s="31"/>
      <c r="E50" s="31"/>
      <c r="F50" s="32" t="s">
        <v>6</v>
      </c>
      <c r="G50" s="61" t="e">
        <f t="shared" ref="G50" si="5">D50/E50</f>
        <v>#DIV/0!</v>
      </c>
      <c r="H50" s="79" t="s">
        <v>159</v>
      </c>
      <c r="I50" s="79" t="s">
        <v>82</v>
      </c>
    </row>
    <row r="51" spans="1:319" ht="120" customHeight="1" x14ac:dyDescent="0.25">
      <c r="A51" s="135"/>
      <c r="B51" s="33">
        <v>11</v>
      </c>
      <c r="C51" s="43" t="s">
        <v>42</v>
      </c>
      <c r="D51" s="31"/>
      <c r="E51" s="31"/>
      <c r="F51" s="32" t="s">
        <v>8</v>
      </c>
      <c r="G51" s="100" t="e">
        <f>D51/E51</f>
        <v>#DIV/0!</v>
      </c>
      <c r="H51" s="79" t="s">
        <v>160</v>
      </c>
      <c r="I51" s="79"/>
    </row>
    <row r="52" spans="1:319" ht="120" customHeight="1" x14ac:dyDescent="0.25">
      <c r="A52" s="136" t="s">
        <v>78</v>
      </c>
      <c r="B52" s="83">
        <v>1</v>
      </c>
      <c r="C52" s="84" t="s">
        <v>38</v>
      </c>
      <c r="D52" s="107"/>
      <c r="E52" s="107"/>
      <c r="F52" s="85" t="s">
        <v>39</v>
      </c>
      <c r="G52" s="86">
        <f>E52-D52</f>
        <v>0</v>
      </c>
      <c r="H52" s="87" t="s">
        <v>193</v>
      </c>
      <c r="I52" s="87"/>
    </row>
    <row r="53" spans="1:319" ht="120" customHeight="1" x14ac:dyDescent="0.25">
      <c r="A53" s="137"/>
      <c r="B53" s="83">
        <v>2</v>
      </c>
      <c r="C53" s="84" t="s">
        <v>40</v>
      </c>
      <c r="D53" s="107"/>
      <c r="E53" s="107"/>
      <c r="F53" s="85" t="s">
        <v>39</v>
      </c>
      <c r="G53" s="86">
        <f>E53-D53</f>
        <v>0</v>
      </c>
      <c r="H53" s="87" t="s">
        <v>194</v>
      </c>
      <c r="I53" s="87"/>
    </row>
    <row r="54" spans="1:319" s="3" customFormat="1" ht="120" customHeight="1" x14ac:dyDescent="0.25">
      <c r="A54" s="123" t="s">
        <v>72</v>
      </c>
      <c r="B54" s="13">
        <v>1</v>
      </c>
      <c r="C54" s="39" t="s">
        <v>77</v>
      </c>
      <c r="D54" s="14"/>
      <c r="E54" s="14"/>
      <c r="F54" s="20" t="s">
        <v>8</v>
      </c>
      <c r="G54" s="62" t="e">
        <f>D54/E54</f>
        <v>#DIV/0!</v>
      </c>
      <c r="H54" s="75" t="s">
        <v>161</v>
      </c>
      <c r="I54" s="75"/>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row>
    <row r="55" spans="1:319" ht="120" customHeight="1" x14ac:dyDescent="0.25">
      <c r="A55" s="124"/>
      <c r="B55" s="13">
        <v>2</v>
      </c>
      <c r="C55" s="39" t="s">
        <v>43</v>
      </c>
      <c r="D55" s="14"/>
      <c r="E55" s="14"/>
      <c r="F55" s="20" t="s">
        <v>8</v>
      </c>
      <c r="G55" s="62" t="e">
        <f>D55/E55</f>
        <v>#DIV/0!</v>
      </c>
      <c r="H55" s="75" t="s">
        <v>162</v>
      </c>
      <c r="I55" s="75"/>
    </row>
    <row r="56" spans="1:319" ht="120" customHeight="1" x14ac:dyDescent="0.25">
      <c r="A56" s="124"/>
      <c r="B56" s="13">
        <v>3</v>
      </c>
      <c r="C56" s="39" t="s">
        <v>56</v>
      </c>
      <c r="D56" s="14"/>
      <c r="E56" s="14"/>
      <c r="F56" s="20" t="s">
        <v>8</v>
      </c>
      <c r="G56" s="62" t="e">
        <f>D56/E56</f>
        <v>#DIV/0!</v>
      </c>
      <c r="H56" s="75" t="s">
        <v>163</v>
      </c>
      <c r="I56" s="75"/>
    </row>
    <row r="57" spans="1:319" ht="120" customHeight="1" x14ac:dyDescent="0.25">
      <c r="A57" s="124"/>
      <c r="B57" s="13">
        <v>4</v>
      </c>
      <c r="C57" s="39" t="s">
        <v>76</v>
      </c>
      <c r="D57" s="14"/>
      <c r="E57" s="14"/>
      <c r="F57" s="20" t="s">
        <v>58</v>
      </c>
      <c r="G57" s="50" t="e">
        <f>(D57/365)/E57</f>
        <v>#DIV/0!</v>
      </c>
      <c r="H57" s="75" t="s">
        <v>164</v>
      </c>
      <c r="I57" s="75"/>
    </row>
    <row r="58" spans="1:319" ht="120" customHeight="1" x14ac:dyDescent="0.25">
      <c r="A58" s="124"/>
      <c r="B58" s="13">
        <v>5</v>
      </c>
      <c r="C58" s="39" t="s">
        <v>59</v>
      </c>
      <c r="D58" s="14"/>
      <c r="E58" s="14"/>
      <c r="F58" s="20" t="s">
        <v>6</v>
      </c>
      <c r="G58" s="63" t="e">
        <f t="shared" ref="G58:G73" si="6">D58/E58</f>
        <v>#DIV/0!</v>
      </c>
      <c r="H58" s="75" t="s">
        <v>165</v>
      </c>
      <c r="I58" s="75"/>
    </row>
    <row r="59" spans="1:319" s="3" customFormat="1" ht="120" customHeight="1" x14ac:dyDescent="0.25">
      <c r="A59" s="124"/>
      <c r="B59" s="13">
        <v>6</v>
      </c>
      <c r="C59" s="39" t="s">
        <v>57</v>
      </c>
      <c r="D59" s="14"/>
      <c r="E59" s="14"/>
      <c r="F59" s="20" t="s">
        <v>8</v>
      </c>
      <c r="G59" s="62" t="e">
        <f>(D59*10000)/E59</f>
        <v>#DIV/0!</v>
      </c>
      <c r="H59" s="75" t="s">
        <v>166</v>
      </c>
      <c r="I59" s="75"/>
    </row>
    <row r="60" spans="1:319" s="3" customFormat="1" ht="120" customHeight="1" x14ac:dyDescent="0.25">
      <c r="A60" s="124"/>
      <c r="B60" s="13">
        <v>7</v>
      </c>
      <c r="C60" s="39" t="s">
        <v>66</v>
      </c>
      <c r="D60" s="14"/>
      <c r="E60" s="14"/>
      <c r="F60" s="20" t="s">
        <v>6</v>
      </c>
      <c r="G60" s="63" t="e">
        <f>D60/E60</f>
        <v>#DIV/0!</v>
      </c>
      <c r="H60" s="75" t="s">
        <v>167</v>
      </c>
      <c r="I60" s="75"/>
    </row>
    <row r="61" spans="1:319" s="3" customFormat="1" ht="120" customHeight="1" x14ac:dyDescent="0.25">
      <c r="A61" s="125"/>
      <c r="B61" s="18">
        <v>8</v>
      </c>
      <c r="C61" s="39" t="s">
        <v>60</v>
      </c>
      <c r="D61" s="14"/>
      <c r="E61" s="14"/>
      <c r="F61" s="49" t="s">
        <v>6</v>
      </c>
      <c r="G61" s="52" t="e">
        <f>D61/E61</f>
        <v>#DIV/0!</v>
      </c>
      <c r="H61" s="75" t="s">
        <v>168</v>
      </c>
      <c r="I61" s="75"/>
    </row>
    <row r="62" spans="1:319" ht="120" customHeight="1" x14ac:dyDescent="0.25">
      <c r="A62" s="121" t="s">
        <v>73</v>
      </c>
      <c r="B62" s="9">
        <v>1</v>
      </c>
      <c r="C62" s="36" t="s">
        <v>49</v>
      </c>
      <c r="D62" s="8"/>
      <c r="E62" s="8"/>
      <c r="F62" s="7" t="s">
        <v>19</v>
      </c>
      <c r="G62" s="64" t="e">
        <f t="shared" ref="G62:G64" si="7">D62/E62</f>
        <v>#DIV/0!</v>
      </c>
      <c r="H62" s="72" t="s">
        <v>169</v>
      </c>
      <c r="I62" s="72"/>
    </row>
    <row r="63" spans="1:319" ht="143.25" customHeight="1" x14ac:dyDescent="0.25">
      <c r="A63" s="122"/>
      <c r="B63" s="5">
        <v>2</v>
      </c>
      <c r="C63" s="36" t="s">
        <v>63</v>
      </c>
      <c r="D63" s="8"/>
      <c r="E63" s="8"/>
      <c r="F63" s="7" t="s">
        <v>6</v>
      </c>
      <c r="G63" s="65" t="e">
        <f t="shared" si="7"/>
        <v>#DIV/0!</v>
      </c>
      <c r="H63" s="72" t="s">
        <v>170</v>
      </c>
      <c r="I63" s="72"/>
    </row>
    <row r="64" spans="1:319" ht="170.25" customHeight="1" x14ac:dyDescent="0.25">
      <c r="A64" s="122"/>
      <c r="B64" s="5">
        <v>3</v>
      </c>
      <c r="C64" s="36" t="s">
        <v>92</v>
      </c>
      <c r="D64" s="8"/>
      <c r="E64" s="8"/>
      <c r="F64" s="7" t="s">
        <v>19</v>
      </c>
      <c r="G64" s="64" t="e">
        <f t="shared" si="7"/>
        <v>#DIV/0!</v>
      </c>
      <c r="H64" s="72" t="s">
        <v>171</v>
      </c>
      <c r="I64" s="72"/>
    </row>
    <row r="65" spans="1:9" ht="120" customHeight="1" x14ac:dyDescent="0.25">
      <c r="A65" s="122"/>
      <c r="B65" s="9">
        <v>4</v>
      </c>
      <c r="C65" s="36" t="s">
        <v>61</v>
      </c>
      <c r="D65" s="8"/>
      <c r="E65" s="8"/>
      <c r="F65" s="7" t="s">
        <v>6</v>
      </c>
      <c r="G65" s="65" t="e">
        <f t="shared" si="6"/>
        <v>#DIV/0!</v>
      </c>
      <c r="H65" s="72" t="s">
        <v>172</v>
      </c>
      <c r="I65" s="72"/>
    </row>
    <row r="66" spans="1:9" ht="120" customHeight="1" x14ac:dyDescent="0.25">
      <c r="A66" s="122"/>
      <c r="B66" s="9">
        <v>5</v>
      </c>
      <c r="C66" s="36" t="s">
        <v>62</v>
      </c>
      <c r="D66" s="8"/>
      <c r="E66" s="8"/>
      <c r="F66" s="7" t="s">
        <v>6</v>
      </c>
      <c r="G66" s="65" t="e">
        <f t="shared" si="6"/>
        <v>#DIV/0!</v>
      </c>
      <c r="H66" s="72" t="s">
        <v>173</v>
      </c>
      <c r="I66" s="72"/>
    </row>
    <row r="67" spans="1:9" ht="120" customHeight="1" x14ac:dyDescent="0.25">
      <c r="A67" s="122"/>
      <c r="B67" s="9">
        <v>6</v>
      </c>
      <c r="C67" s="36" t="s">
        <v>44</v>
      </c>
      <c r="D67" s="8"/>
      <c r="E67" s="8"/>
      <c r="F67" s="7" t="s">
        <v>6</v>
      </c>
      <c r="G67" s="65" t="e">
        <f t="shared" si="6"/>
        <v>#DIV/0!</v>
      </c>
      <c r="H67" s="72" t="s">
        <v>174</v>
      </c>
      <c r="I67" s="72"/>
    </row>
    <row r="68" spans="1:9" ht="120" customHeight="1" x14ac:dyDescent="0.25">
      <c r="A68" s="122"/>
      <c r="B68" s="9">
        <v>7</v>
      </c>
      <c r="C68" s="36" t="s">
        <v>45</v>
      </c>
      <c r="D68" s="8"/>
      <c r="E68" s="8"/>
      <c r="F68" s="7" t="s">
        <v>46</v>
      </c>
      <c r="G68" s="66" t="e">
        <f t="shared" si="6"/>
        <v>#DIV/0!</v>
      </c>
      <c r="H68" s="72" t="s">
        <v>175</v>
      </c>
      <c r="I68" s="72"/>
    </row>
    <row r="69" spans="1:9" ht="120" customHeight="1" x14ac:dyDescent="0.25">
      <c r="A69" s="122"/>
      <c r="B69" s="9">
        <v>8</v>
      </c>
      <c r="C69" s="36" t="s">
        <v>47</v>
      </c>
      <c r="D69" s="8"/>
      <c r="E69" s="8"/>
      <c r="F69" s="7" t="s">
        <v>46</v>
      </c>
      <c r="G69" s="66" t="e">
        <f t="shared" si="6"/>
        <v>#DIV/0!</v>
      </c>
      <c r="H69" s="72" t="s">
        <v>176</v>
      </c>
      <c r="I69" s="72"/>
    </row>
    <row r="70" spans="1:9" ht="120" customHeight="1" x14ac:dyDescent="0.25">
      <c r="A70" s="122"/>
      <c r="B70" s="9">
        <v>9</v>
      </c>
      <c r="C70" s="36" t="s">
        <v>48</v>
      </c>
      <c r="D70" s="8"/>
      <c r="E70" s="8"/>
      <c r="F70" s="7" t="s">
        <v>6</v>
      </c>
      <c r="G70" s="65" t="e">
        <f t="shared" si="6"/>
        <v>#DIV/0!</v>
      </c>
      <c r="H70" s="72" t="s">
        <v>177</v>
      </c>
      <c r="I70" s="72" t="s">
        <v>91</v>
      </c>
    </row>
    <row r="71" spans="1:9" ht="120" customHeight="1" x14ac:dyDescent="0.25">
      <c r="A71" s="122"/>
      <c r="B71" s="9">
        <v>10</v>
      </c>
      <c r="C71" s="36" t="s">
        <v>75</v>
      </c>
      <c r="D71" s="108"/>
      <c r="E71" s="108"/>
      <c r="F71" s="7" t="s">
        <v>6</v>
      </c>
      <c r="G71" s="65" t="e">
        <f t="shared" si="6"/>
        <v>#DIV/0!</v>
      </c>
      <c r="H71" s="72" t="s">
        <v>178</v>
      </c>
      <c r="I71" s="72"/>
    </row>
    <row r="72" spans="1:9" ht="120" customHeight="1" x14ac:dyDescent="0.25">
      <c r="A72" s="122"/>
      <c r="B72" s="10">
        <v>11</v>
      </c>
      <c r="C72" s="36" t="s">
        <v>93</v>
      </c>
      <c r="D72" s="12"/>
      <c r="E72" s="12"/>
      <c r="F72" s="67" t="s">
        <v>6</v>
      </c>
      <c r="G72" s="11" t="e">
        <f t="shared" si="6"/>
        <v>#DIV/0!</v>
      </c>
      <c r="H72" s="72" t="s">
        <v>179</v>
      </c>
      <c r="I72" s="72"/>
    </row>
    <row r="73" spans="1:9" ht="120" customHeight="1" x14ac:dyDescent="0.25">
      <c r="A73" s="122"/>
      <c r="B73" s="9">
        <v>12</v>
      </c>
      <c r="C73" s="36" t="s">
        <v>50</v>
      </c>
      <c r="D73" s="8"/>
      <c r="E73" s="8"/>
      <c r="F73" s="7" t="s">
        <v>19</v>
      </c>
      <c r="G73" s="66" t="e">
        <f t="shared" si="6"/>
        <v>#DIV/0!</v>
      </c>
      <c r="H73" s="72" t="s">
        <v>180</v>
      </c>
      <c r="I73" s="72"/>
    </row>
    <row r="74" spans="1:9" s="3" customFormat="1" ht="120" customHeight="1" x14ac:dyDescent="0.25">
      <c r="A74" s="122"/>
      <c r="B74" s="5">
        <v>13</v>
      </c>
      <c r="C74" s="35" t="s">
        <v>51</v>
      </c>
      <c r="D74" s="5"/>
      <c r="E74" s="6"/>
      <c r="F74" s="46" t="s">
        <v>6</v>
      </c>
      <c r="G74" s="47" t="e">
        <f t="shared" ref="G74:G76" si="8">D74/E74</f>
        <v>#DIV/0!</v>
      </c>
      <c r="H74" s="71" t="s">
        <v>181</v>
      </c>
      <c r="I74" s="72"/>
    </row>
    <row r="75" spans="1:9" s="3" customFormat="1" ht="120" customHeight="1" x14ac:dyDescent="0.25">
      <c r="A75" s="122"/>
      <c r="B75" s="5">
        <v>14</v>
      </c>
      <c r="C75" s="35" t="s">
        <v>94</v>
      </c>
      <c r="D75" s="5"/>
      <c r="E75" s="6"/>
      <c r="F75" s="46" t="s">
        <v>6</v>
      </c>
      <c r="G75" s="47" t="e">
        <f t="shared" si="8"/>
        <v>#DIV/0!</v>
      </c>
      <c r="H75" s="71" t="s">
        <v>182</v>
      </c>
      <c r="I75" s="72"/>
    </row>
    <row r="76" spans="1:9" s="3" customFormat="1" ht="120" customHeight="1" x14ac:dyDescent="0.25">
      <c r="A76" s="122"/>
      <c r="B76" s="5">
        <v>15</v>
      </c>
      <c r="C76" s="35" t="s">
        <v>52</v>
      </c>
      <c r="D76" s="5"/>
      <c r="E76" s="6"/>
      <c r="F76" s="46" t="s">
        <v>6</v>
      </c>
      <c r="G76" s="47" t="e">
        <f t="shared" si="8"/>
        <v>#DIV/0!</v>
      </c>
      <c r="H76" s="71" t="s">
        <v>183</v>
      </c>
      <c r="I76" s="72"/>
    </row>
    <row r="77" spans="1:9" s="3" customFormat="1" ht="120" customHeight="1" x14ac:dyDescent="0.25">
      <c r="A77" s="122"/>
      <c r="B77" s="5">
        <v>16</v>
      </c>
      <c r="C77" s="35" t="s">
        <v>53</v>
      </c>
      <c r="D77" s="5"/>
      <c r="E77" s="6"/>
      <c r="F77" s="46" t="s">
        <v>6</v>
      </c>
      <c r="G77" s="47" t="e">
        <f t="shared" ref="G77" si="9">D77/E77</f>
        <v>#DIV/0!</v>
      </c>
      <c r="H77" s="71" t="s">
        <v>184</v>
      </c>
      <c r="I77" s="72"/>
    </row>
    <row r="78" spans="1:9" s="3" customFormat="1" ht="120" customHeight="1" x14ac:dyDescent="0.25">
      <c r="A78" s="122"/>
      <c r="B78" s="5">
        <v>17</v>
      </c>
      <c r="C78" s="35" t="s">
        <v>95</v>
      </c>
      <c r="D78" s="5"/>
      <c r="E78" s="6"/>
      <c r="F78" s="46" t="s">
        <v>6</v>
      </c>
      <c r="G78" s="47" t="e">
        <f t="shared" ref="G78:G84" si="10">D78/E78</f>
        <v>#DIV/0!</v>
      </c>
      <c r="H78" s="71" t="s">
        <v>96</v>
      </c>
      <c r="I78" s="72"/>
    </row>
    <row r="79" spans="1:9" s="3" customFormat="1" ht="120" customHeight="1" x14ac:dyDescent="0.25">
      <c r="A79" s="110" t="s">
        <v>90</v>
      </c>
      <c r="B79" s="90">
        <v>1</v>
      </c>
      <c r="C79" s="91" t="s">
        <v>85</v>
      </c>
      <c r="D79" s="90"/>
      <c r="E79" s="92"/>
      <c r="F79" s="93" t="s">
        <v>6</v>
      </c>
      <c r="G79" s="94" t="e">
        <f t="shared" si="10"/>
        <v>#DIV/0!</v>
      </c>
      <c r="H79" s="95" t="s">
        <v>185</v>
      </c>
      <c r="I79" s="96"/>
    </row>
    <row r="80" spans="1:9" s="3" customFormat="1" ht="120" customHeight="1" x14ac:dyDescent="0.25">
      <c r="A80" s="110"/>
      <c r="B80" s="90">
        <v>2</v>
      </c>
      <c r="C80" s="91" t="s">
        <v>86</v>
      </c>
      <c r="D80" s="90"/>
      <c r="E80" s="92"/>
      <c r="F80" s="93" t="s">
        <v>6</v>
      </c>
      <c r="G80" s="94" t="e">
        <f t="shared" si="10"/>
        <v>#DIV/0!</v>
      </c>
      <c r="H80" s="95" t="s">
        <v>186</v>
      </c>
      <c r="I80" s="96"/>
    </row>
    <row r="81" spans="1:9" s="3" customFormat="1" ht="120" customHeight="1" x14ac:dyDescent="0.25">
      <c r="A81" s="110"/>
      <c r="B81" s="90">
        <v>3</v>
      </c>
      <c r="C81" s="91" t="s">
        <v>87</v>
      </c>
      <c r="D81" s="90"/>
      <c r="E81" s="92"/>
      <c r="F81" s="93" t="s">
        <v>6</v>
      </c>
      <c r="G81" s="94" t="e">
        <f t="shared" si="10"/>
        <v>#DIV/0!</v>
      </c>
      <c r="H81" s="95" t="s">
        <v>187</v>
      </c>
      <c r="I81" s="96"/>
    </row>
    <row r="82" spans="1:9" s="3" customFormat="1" ht="120" customHeight="1" x14ac:dyDescent="0.25">
      <c r="A82" s="110"/>
      <c r="B82" s="90">
        <v>4</v>
      </c>
      <c r="C82" s="91" t="s">
        <v>97</v>
      </c>
      <c r="D82" s="90"/>
      <c r="E82" s="92"/>
      <c r="F82" s="93" t="s">
        <v>6</v>
      </c>
      <c r="G82" s="94" t="e">
        <f t="shared" si="10"/>
        <v>#DIV/0!</v>
      </c>
      <c r="H82" s="95" t="s">
        <v>188</v>
      </c>
      <c r="I82" s="96"/>
    </row>
    <row r="83" spans="1:9" s="3" customFormat="1" ht="120" customHeight="1" x14ac:dyDescent="0.25">
      <c r="A83" s="110"/>
      <c r="B83" s="90">
        <v>5</v>
      </c>
      <c r="C83" s="91" t="s">
        <v>88</v>
      </c>
      <c r="D83" s="90"/>
      <c r="E83" s="92"/>
      <c r="F83" s="93" t="s">
        <v>6</v>
      </c>
      <c r="G83" s="94" t="e">
        <f t="shared" si="10"/>
        <v>#DIV/0!</v>
      </c>
      <c r="H83" s="95" t="s">
        <v>189</v>
      </c>
      <c r="I83" s="96"/>
    </row>
    <row r="84" spans="1:9" s="3" customFormat="1" ht="120" customHeight="1" x14ac:dyDescent="0.25">
      <c r="A84" s="111"/>
      <c r="B84" s="90">
        <v>6</v>
      </c>
      <c r="C84" s="91" t="s">
        <v>89</v>
      </c>
      <c r="D84" s="90"/>
      <c r="E84" s="92"/>
      <c r="F84" s="93" t="s">
        <v>6</v>
      </c>
      <c r="G84" s="94" t="e">
        <f t="shared" si="10"/>
        <v>#DIV/0!</v>
      </c>
      <c r="H84" s="95" t="s">
        <v>190</v>
      </c>
      <c r="I84" s="96"/>
    </row>
    <row r="85" spans="1:9" ht="22.5" customHeight="1" x14ac:dyDescent="0.25"/>
  </sheetData>
  <sortState ref="A4:LN76">
    <sortCondition ref="A4"/>
  </sortState>
  <mergeCells count="21">
    <mergeCell ref="K3:K4"/>
    <mergeCell ref="L4:L5"/>
    <mergeCell ref="M4:M5"/>
    <mergeCell ref="A54:A61"/>
    <mergeCell ref="H1:H2"/>
    <mergeCell ref="B1:B2"/>
    <mergeCell ref="C1:C2"/>
    <mergeCell ref="D1:E2"/>
    <mergeCell ref="F1:F2"/>
    <mergeCell ref="G1:G2"/>
    <mergeCell ref="A41:A51"/>
    <mergeCell ref="A52:A53"/>
    <mergeCell ref="A79:A84"/>
    <mergeCell ref="I1:I2"/>
    <mergeCell ref="A1:A3"/>
    <mergeCell ref="A17:A21"/>
    <mergeCell ref="A22:A23"/>
    <mergeCell ref="A4:A8"/>
    <mergeCell ref="A10:A16"/>
    <mergeCell ref="A24:A40"/>
    <mergeCell ref="A62:A78"/>
  </mergeCells>
  <pageMargins left="0.7" right="0.7" top="0.75" bottom="0.75" header="0.3" footer="0.3"/>
  <pageSetup paperSize="9" scale="60" orientation="landscape" r:id="rId1"/>
  <headerFooter>
    <oddHeader xml:space="preserve">&amp;Cدانشگاه /دانشکده /موسسه علوم پزشکی وخدمات بهداشتی درمانی  ...............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Sheet32</vt:lpstr>
      <vt:lpstr>شاخص</vt:lpstr>
      <vt:lpstr>شاخص!Print_Area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tvd</dc:creator>
  <cp:lastModifiedBy>Windows User</cp:lastModifiedBy>
  <cp:lastPrinted>2018-06-11T06:50:55Z</cp:lastPrinted>
  <dcterms:created xsi:type="dcterms:W3CDTF">2010-01-30T08:28:16Z</dcterms:created>
  <dcterms:modified xsi:type="dcterms:W3CDTF">2020-05-29T08:02:15Z</dcterms:modified>
</cp:coreProperties>
</file>